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00" yWindow="70" windowWidth="37380" windowHeight="13090"/>
  </bookViews>
  <sheets>
    <sheet name="HinksPix Output Settings Tab" sheetId="1" r:id="rId1"/>
    <sheet name="HinksPix E131 Settings Tab" sheetId="2" r:id="rId2"/>
  </sheets>
  <calcPr calcId="145621"/>
</workbook>
</file>

<file path=xl/calcChain.xml><?xml version="1.0" encoding="utf-8"?>
<calcChain xmlns="http://schemas.openxmlformats.org/spreadsheetml/2006/main">
  <c r="P10" i="1" l="1"/>
  <c r="F8" i="1" l="1"/>
  <c r="I6" i="1"/>
  <c r="M6" i="1" s="1"/>
  <c r="Q6" i="1" s="1"/>
  <c r="G8" i="2" l="1"/>
  <c r="G7" i="2"/>
  <c r="G6" i="2"/>
  <c r="D10" i="2"/>
  <c r="D11" i="2"/>
  <c r="D12" i="2"/>
  <c r="D13" i="2"/>
  <c r="D14" i="2"/>
  <c r="D15" i="2"/>
  <c r="D16" i="2"/>
  <c r="D17" i="2"/>
  <c r="D18" i="2"/>
  <c r="D19" i="2"/>
  <c r="D20" i="2"/>
  <c r="D6" i="2"/>
  <c r="D7" i="2"/>
  <c r="D8" i="2"/>
  <c r="D9" i="2"/>
  <c r="E5" i="2"/>
  <c r="D5" i="2"/>
  <c r="G5" i="2"/>
  <c r="C9" i="2"/>
  <c r="C13" i="2" s="1"/>
  <c r="C17" i="2" s="1"/>
  <c r="C6" i="2" s="1"/>
  <c r="C10" i="2" s="1"/>
  <c r="C14" i="2" s="1"/>
  <c r="C18" i="2" s="1"/>
  <c r="C7" i="2" s="1"/>
  <c r="C11" i="2" s="1"/>
  <c r="C15" i="2" s="1"/>
  <c r="C19" i="2" s="1"/>
  <c r="C8" i="2" s="1"/>
  <c r="C12" i="2" s="1"/>
  <c r="C16" i="2" s="1"/>
  <c r="C20" i="2" s="1"/>
  <c r="H20" i="1" l="1"/>
  <c r="H8" i="2" s="1"/>
  <c r="H16" i="1"/>
  <c r="H7" i="2" s="1"/>
  <c r="H12" i="1"/>
  <c r="H6" i="2" s="1"/>
  <c r="H8" i="1"/>
  <c r="Q5" i="1"/>
  <c r="M5" i="1"/>
  <c r="I5" i="1"/>
  <c r="E5" i="1"/>
  <c r="K21" i="1" l="1"/>
  <c r="K17" i="1"/>
  <c r="K13" i="1"/>
  <c r="K9" i="1"/>
  <c r="G9" i="2" s="1"/>
  <c r="H5" i="2"/>
  <c r="F12" i="1"/>
  <c r="F5" i="2"/>
  <c r="E12" i="1"/>
  <c r="E9" i="2" s="1"/>
  <c r="L21" i="1" l="1"/>
  <c r="G12" i="2"/>
  <c r="L17" i="1"/>
  <c r="G11" i="2"/>
  <c r="L13" i="1"/>
  <c r="G10" i="2"/>
  <c r="F16" i="1"/>
  <c r="F9" i="2"/>
  <c r="L9" i="1"/>
  <c r="E16" i="1"/>
  <c r="E13" i="2" s="1"/>
  <c r="O22" i="1" l="1"/>
  <c r="H12" i="2"/>
  <c r="O18" i="1"/>
  <c r="H11" i="2"/>
  <c r="O14" i="1"/>
  <c r="H10" i="2"/>
  <c r="F20" i="1"/>
  <c r="F13" i="2"/>
  <c r="O10" i="1"/>
  <c r="H9" i="2"/>
  <c r="E20" i="1"/>
  <c r="E17" i="2" s="1"/>
  <c r="P22" i="1" l="1"/>
  <c r="G16" i="2"/>
  <c r="P18" i="1"/>
  <c r="G15" i="2"/>
  <c r="G14" i="2"/>
  <c r="P14" i="1"/>
  <c r="I9" i="1"/>
  <c r="F17" i="2"/>
  <c r="G13" i="2"/>
  <c r="S23" i="1" l="1"/>
  <c r="H16" i="2"/>
  <c r="S19" i="1"/>
  <c r="H15" i="2"/>
  <c r="S15" i="1"/>
  <c r="H14" i="2"/>
  <c r="J9" i="1"/>
  <c r="E6" i="2"/>
  <c r="H13" i="2"/>
  <c r="S11" i="1"/>
  <c r="T23" i="1" l="1"/>
  <c r="H20" i="2" s="1"/>
  <c r="G20" i="2"/>
  <c r="T19" i="1"/>
  <c r="H19" i="2" s="1"/>
  <c r="G19" i="2"/>
  <c r="T15" i="1"/>
  <c r="H18" i="2" s="1"/>
  <c r="G18" i="2"/>
  <c r="F6" i="2"/>
  <c r="J13" i="1"/>
  <c r="I13" i="1"/>
  <c r="E10" i="2" s="1"/>
  <c r="T11" i="1"/>
  <c r="H17" i="2" s="1"/>
  <c r="G17" i="2"/>
  <c r="F10" i="2" l="1"/>
  <c r="J17" i="1"/>
  <c r="I17" i="1"/>
  <c r="E14" i="2" s="1"/>
  <c r="F14" i="2" l="1"/>
  <c r="J21" i="1"/>
  <c r="I21" i="1"/>
  <c r="E18" i="2" s="1"/>
  <c r="M10" i="1" l="1"/>
  <c r="F18" i="2"/>
  <c r="N10" i="1" l="1"/>
  <c r="E7" i="2"/>
  <c r="F7" i="2" l="1"/>
  <c r="N14" i="1"/>
  <c r="M14" i="1"/>
  <c r="E11" i="2" s="1"/>
  <c r="F11" i="2" l="1"/>
  <c r="N18" i="1"/>
  <c r="M18" i="1"/>
  <c r="E15" i="2" s="1"/>
  <c r="F15" i="2" l="1"/>
  <c r="M22" i="1"/>
  <c r="E19" i="2" s="1"/>
  <c r="N22" i="1"/>
  <c r="Q11" i="1" l="1"/>
  <c r="F19" i="2"/>
  <c r="R11" i="1" l="1"/>
  <c r="E8" i="2"/>
  <c r="F8" i="2" l="1"/>
  <c r="R15" i="1"/>
  <c r="Q15" i="1"/>
  <c r="E12" i="2" s="1"/>
  <c r="F12" i="2" l="1"/>
  <c r="R19" i="1"/>
  <c r="Q19" i="1"/>
  <c r="E16" i="2" s="1"/>
  <c r="F16" i="2" l="1"/>
  <c r="R23" i="1"/>
  <c r="F20" i="2" s="1"/>
  <c r="Q23" i="1"/>
  <c r="E20" i="2" s="1"/>
</calcChain>
</file>

<file path=xl/comments1.xml><?xml version="1.0" encoding="utf-8"?>
<comments xmlns="http://schemas.openxmlformats.org/spreadsheetml/2006/main">
  <authors>
    <author>dmoore</author>
  </authors>
  <commentList>
    <comment ref="D5" authorId="0">
      <text>
        <r>
          <rPr>
            <b/>
            <sz val="9"/>
            <color indexed="81"/>
            <rFont val="Tahoma"/>
            <family val="2"/>
          </rPr>
          <t>Each receiver on a single CAT5 cable shares four pairs or wires, one pair per SPI output, thus the pixels are distributed by "cable pair" and each receiver "splits off" pixels based on their addressing</t>
        </r>
      </text>
    </comment>
    <comment ref="E5" authorId="0">
      <text>
        <r>
          <rPr>
            <b/>
            <sz val="9"/>
            <color indexed="81"/>
            <rFont val="Tahoma"/>
            <family val="2"/>
          </rPr>
          <t>This is the total number of pixels handled by one 4 SPI long range board (or 1/4 of a 16 SPI board)</t>
        </r>
      </text>
    </comment>
    <comment ref="E6" authorId="0">
      <text>
        <r>
          <rPr>
            <b/>
            <sz val="9"/>
            <color indexed="81"/>
            <rFont val="Tahoma"/>
            <family val="2"/>
          </rPr>
          <t>Typically this starts with 0 start address (all switches off or down), each following receiver increases by a count of 1.  If you have a 16 Long range, the addresses are auto incimenting after the start address.  Thus you only physically set the first Board ID and the three other addresses are set sequentially.</t>
        </r>
      </text>
    </comment>
    <comment ref="A7" authorId="0">
      <text>
        <r>
          <rPr>
            <b/>
            <sz val="9"/>
            <color indexed="81"/>
            <rFont val="Tahoma"/>
            <family val="2"/>
          </rPr>
          <t>This is if you have a 16 long range board which is actually four, 4 output long range receivers in series.  The number here references the actual number onf the PCB or labeled cable output</t>
        </r>
        <r>
          <rPr>
            <sz val="9"/>
            <color indexed="81"/>
            <rFont val="Tahoma"/>
            <family val="2"/>
          </rPr>
          <t xml:space="preserve">
</t>
        </r>
      </text>
    </comment>
    <comment ref="B7" authorId="0">
      <text>
        <r>
          <rPr>
            <b/>
            <sz val="9"/>
            <color indexed="81"/>
            <rFont val="Tahoma"/>
            <family val="2"/>
          </rPr>
          <t>This is used if you have multiple long range 4 SPI output boards daisy or Y chained</t>
        </r>
      </text>
    </comment>
    <comment ref="C7" authorId="0">
      <text>
        <r>
          <rPr>
            <b/>
            <sz val="9"/>
            <color indexed="81"/>
            <rFont val="Tahoma"/>
            <family val="2"/>
          </rPr>
          <t>This is LR receiver channel allocation port #</t>
        </r>
      </text>
    </comment>
    <comment ref="D7" authorId="0">
      <text>
        <r>
          <rPr>
            <b/>
            <sz val="9"/>
            <color indexed="81"/>
            <rFont val="Tahoma"/>
            <family val="2"/>
          </rPr>
          <t>This is the DIP switch setting on the long range.  For 16 SPI long range receivers, it is only one number and all the others are sequential</t>
        </r>
      </text>
    </comment>
    <comment ref="D8" authorId="0">
      <text>
        <r>
          <rPr>
            <b/>
            <sz val="9"/>
            <color indexed="81"/>
            <rFont val="Tahoma"/>
            <family val="2"/>
          </rPr>
          <t>Enter the actual number of physical pixels on each SPI output for each receiver here</t>
        </r>
      </text>
    </comment>
    <comment ref="E8" authorId="0">
      <text>
        <r>
          <rPr>
            <b/>
            <sz val="9"/>
            <color indexed="81"/>
            <rFont val="Tahoma"/>
            <family val="2"/>
          </rPr>
          <t>This start channel depends on your overall distribution of channels.  Do NOT confuse this with DMX channels.  This number relates to and is assigned to universes and DMX channels on the E131 tab of the controller</t>
        </r>
      </text>
    </comment>
    <comment ref="G8" authorId="0">
      <text>
        <r>
          <rPr>
            <b/>
            <sz val="9"/>
            <color indexed="81"/>
            <rFont val="Tahoma"/>
            <family val="2"/>
          </rPr>
          <t>Typically you start with pixel #1 on the first receiver and then "split off" pixels on that pair of wires</t>
        </r>
      </text>
    </comment>
  </commentList>
</comments>
</file>

<file path=xl/comments2.xml><?xml version="1.0" encoding="utf-8"?>
<comments xmlns="http://schemas.openxmlformats.org/spreadsheetml/2006/main">
  <authors>
    <author>dmoore</author>
  </authors>
  <commentList>
    <comment ref="G4" authorId="0">
      <text>
        <r>
          <rPr>
            <b/>
            <sz val="9"/>
            <color indexed="81"/>
            <rFont val="Tahoma"/>
            <family val="2"/>
          </rPr>
          <t>This is provided just to make it easier to keep track of pixel counts.  This data does not go into the controller configuration page under E131</t>
        </r>
      </text>
    </comment>
    <comment ref="C5" authorId="0">
      <text>
        <r>
          <rPr>
            <b/>
            <sz val="9"/>
            <color indexed="81"/>
            <rFont val="Tahoma"/>
            <family val="2"/>
          </rPr>
          <t>Put your starting DMX universe number, all other universes will be sequentially assigned</t>
        </r>
      </text>
    </comment>
  </commentList>
</comments>
</file>

<file path=xl/sharedStrings.xml><?xml version="1.0" encoding="utf-8"?>
<sst xmlns="http://schemas.openxmlformats.org/spreadsheetml/2006/main" count="49" uniqueCount="41">
  <si>
    <t>Port 1 Controller Channel Start</t>
  </si>
  <si>
    <t>Port 2 Controller Channel Start</t>
  </si>
  <si>
    <t>Port 3 Controller Channel Start</t>
  </si>
  <si>
    <t>Port 1 Controller Channel End</t>
  </si>
  <si>
    <t>Port 2 Controller Channel End</t>
  </si>
  <si>
    <t>Port 3 Controller Channel End</t>
  </si>
  <si>
    <t>Board ID &gt;&gt;</t>
  </si>
  <si>
    <t>Start Pixel #</t>
  </si>
  <si>
    <t>Port #</t>
  </si>
  <si>
    <t>End Pixel  #</t>
  </si>
  <si>
    <t>16 SPI Output Cable #</t>
  </si>
  <si>
    <t>4 Output SPI Cable #</t>
  </si>
  <si>
    <t>Order Placement</t>
  </si>
  <si>
    <t>Universe Number</t>
  </si>
  <si>
    <t>Channels per Universe</t>
  </si>
  <si>
    <t>Controller Start Channel</t>
  </si>
  <si>
    <t>Controller End Channel</t>
  </si>
  <si>
    <t>Start Pixel</t>
  </si>
  <si>
    <t>End Pixel</t>
  </si>
  <si>
    <t>Notes</t>
  </si>
  <si>
    <t>This calculator page can only handle up tp 170 pixels per SPI output.  This is not the limit of the controller but of this tool.</t>
  </si>
  <si>
    <t>Notes:</t>
  </si>
  <si>
    <t>This spreadsheet is designed to only configure up to one single 16 SPI Output Long Range Board OR up to four, 4 SPI Output Long Range Boards</t>
  </si>
  <si>
    <t>vv Pixels per Output vv</t>
  </si>
  <si>
    <t>4 SPI Output Long Range Board #1</t>
  </si>
  <si>
    <t>4 SPI Output Long Range Board #2</t>
  </si>
  <si>
    <t>4 SPI Output Long Range Board #3</t>
  </si>
  <si>
    <t>4 SPI Output Long Range Board #4</t>
  </si>
  <si>
    <t>16 SPI Output Long Range Board #1</t>
  </si>
  <si>
    <t>CAT5 Cable Pair #</t>
  </si>
  <si>
    <t>CAT5 Cable #1 / Pair 1</t>
  </si>
  <si>
    <t>CAT5 Cable #1 / Pair 2</t>
  </si>
  <si>
    <t>CAT5 Cable #1 / Pair 3</t>
  </si>
  <si>
    <t>CAT5 Cable #1 / Pair 4</t>
  </si>
  <si>
    <t>Pixels Per Pair of CAT5 Cable / LR Output Port &gt;&gt;</t>
  </si>
  <si>
    <t>At the time of this release (14-Jun-2020), the firmware for the HinksPix has not been updated to have a selection for 16 Long Range, instead select 4 output long range receivers in series.</t>
  </si>
  <si>
    <t>Maximum of 680 pixels per wire pair or maximum of 2,720 pixels per CAT5 long range cable no matter how many receivers are on the cable daisy chained.</t>
  </si>
  <si>
    <t>Maximum of 16 long range receivers per CAT5 cable / Long range output</t>
  </si>
  <si>
    <t>The latest version of this spreadsheet can be found at:</t>
  </si>
  <si>
    <t>https://www.holidaycoro.com/longrange</t>
  </si>
  <si>
    <t>HinksPix Long Range SMART Layout Sheet - 16 SPI / 14-Oct-2020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</si>
</sst>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8"/>
      <color theme="1"/>
      <name val="Calibri"/>
      <family val="2"/>
      <scheme val="minor"/>
    </font>
    <font>
      <sz val="9"/>
      <color indexed="81"/>
      <name val="Tahoma"/>
      <family val="2"/>
    </font>
    <font>
      <b/>
      <sz val="9"/>
      <color indexed="81"/>
      <name val="Tahoma"/>
      <family val="2"/>
    </font>
    <font>
      <sz val="10"/>
      <color theme="1"/>
      <name val="Calibri"/>
      <family val="2"/>
      <scheme val="minor"/>
    </font>
    <font>
      <u/>
      <sz val="11"/>
      <color theme="10"/>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s>
  <borders count="10">
    <border>
      <left/>
      <right/>
      <top/>
      <bottom/>
      <diagonal/>
    </border>
    <border>
      <left style="thick">
        <color auto="1"/>
      </left>
      <right/>
      <top/>
      <bottom/>
      <diagonal/>
    </border>
    <border>
      <left/>
      <right style="thick">
        <color auto="1"/>
      </right>
      <top/>
      <bottom/>
      <diagonal/>
    </border>
    <border>
      <left/>
      <right style="thick">
        <color auto="1"/>
      </right>
      <top style="medium">
        <color auto="1"/>
      </top>
      <bottom style="medium">
        <color auto="1"/>
      </bottom>
      <diagonal/>
    </border>
    <border>
      <left/>
      <right/>
      <top style="medium">
        <color auto="1"/>
      </top>
      <bottom style="medium">
        <color auto="1"/>
      </bottom>
      <diagonal/>
    </border>
    <border>
      <left style="thick">
        <color auto="1"/>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right"/>
    </xf>
    <xf numFmtId="0" fontId="0" fillId="0" borderId="1" xfId="0"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0" fillId="3" borderId="4" xfId="0" applyFill="1" applyBorder="1" applyAlignment="1">
      <alignment horizontal="center" vertical="center"/>
    </xf>
    <xf numFmtId="0" fontId="1" fillId="3" borderId="5" xfId="0" applyFont="1" applyFill="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5" borderId="4" xfId="0" applyFont="1" applyFill="1" applyBorder="1" applyAlignment="1">
      <alignment horizontal="center"/>
    </xf>
    <xf numFmtId="0" fontId="0" fillId="5" borderId="4" xfId="0" applyFill="1" applyBorder="1" applyAlignment="1">
      <alignment horizontal="center"/>
    </xf>
    <xf numFmtId="0" fontId="1" fillId="5" borderId="5" xfId="0" applyFont="1" applyFill="1" applyBorder="1" applyAlignment="1">
      <alignment horizontal="center"/>
    </xf>
    <xf numFmtId="0" fontId="0" fillId="2" borderId="4"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1" fillId="4" borderId="4" xfId="0" applyFont="1" applyFill="1" applyBorder="1" applyAlignment="1">
      <alignment horizontal="center"/>
    </xf>
    <xf numFmtId="0" fontId="0" fillId="2" borderId="3" xfId="0" applyFill="1" applyBorder="1" applyAlignment="1">
      <alignment horizontal="center" vertical="center"/>
    </xf>
    <xf numFmtId="0" fontId="0" fillId="2" borderId="3" xfId="0" applyFill="1" applyBorder="1" applyAlignment="1">
      <alignment horizontal="center"/>
    </xf>
    <xf numFmtId="0" fontId="2" fillId="0" borderId="0" xfId="0" applyFont="1" applyAlignment="1">
      <alignment horizontal="center"/>
    </xf>
    <xf numFmtId="0" fontId="2" fillId="0" borderId="0" xfId="0" applyFont="1" applyAlignment="1">
      <alignment horizontal="center" vertical="center"/>
    </xf>
    <xf numFmtId="0" fontId="0" fillId="0" borderId="0" xfId="0" applyAlignment="1">
      <alignment horizontal="left"/>
    </xf>
    <xf numFmtId="0" fontId="0" fillId="0" borderId="6" xfId="0" applyBorder="1" applyAlignment="1">
      <alignment horizontal="center"/>
    </xf>
    <xf numFmtId="0" fontId="0" fillId="0" borderId="6" xfId="0" applyBorder="1" applyAlignment="1">
      <alignment horizontal="center" vertical="center"/>
    </xf>
    <xf numFmtId="0" fontId="0" fillId="2" borderId="7" xfId="0" applyFill="1" applyBorder="1" applyAlignment="1">
      <alignment horizontal="center"/>
    </xf>
    <xf numFmtId="0" fontId="0" fillId="3" borderId="7" xfId="0" applyFill="1" applyBorder="1" applyAlignment="1">
      <alignment horizontal="center" vertical="center"/>
    </xf>
    <xf numFmtId="0" fontId="0" fillId="5" borderId="7" xfId="0" applyFill="1" applyBorder="1" applyAlignment="1">
      <alignment horizontal="center" vertical="center"/>
    </xf>
    <xf numFmtId="0" fontId="0" fillId="2" borderId="7" xfId="0" applyFill="1" applyBorder="1" applyAlignment="1">
      <alignment horizontal="center" vertical="center"/>
    </xf>
    <xf numFmtId="0" fontId="0" fillId="0" borderId="8" xfId="0" applyBorder="1" applyAlignment="1">
      <alignment horizontal="center" vertical="center" wrapText="1"/>
    </xf>
    <xf numFmtId="0" fontId="0" fillId="6" borderId="9" xfId="0" applyFill="1" applyBorder="1" applyAlignment="1">
      <alignment horizontal="center"/>
    </xf>
    <xf numFmtId="0" fontId="0" fillId="6" borderId="9" xfId="0" applyFill="1" applyBorder="1" applyAlignment="1">
      <alignment horizontal="center" vertical="center"/>
    </xf>
    <xf numFmtId="0" fontId="0" fillId="7" borderId="9" xfId="0" applyFill="1" applyBorder="1" applyAlignment="1">
      <alignment horizontal="center"/>
    </xf>
    <xf numFmtId="0" fontId="0" fillId="7" borderId="9" xfId="0" applyFill="1" applyBorder="1" applyAlignment="1">
      <alignment horizontal="center" vertical="center"/>
    </xf>
    <xf numFmtId="0" fontId="0" fillId="8" borderId="9" xfId="0" applyFill="1" applyBorder="1" applyAlignment="1">
      <alignment horizontal="center"/>
    </xf>
    <xf numFmtId="0" fontId="0" fillId="8" borderId="9" xfId="0" applyFill="1" applyBorder="1" applyAlignment="1">
      <alignment horizontal="center" vertical="center"/>
    </xf>
    <xf numFmtId="0" fontId="0" fillId="9" borderId="9" xfId="0" applyFill="1" applyBorder="1" applyAlignment="1">
      <alignment horizontal="center"/>
    </xf>
    <xf numFmtId="0" fontId="0" fillId="9" borderId="9" xfId="0" applyFill="1" applyBorder="1" applyAlignment="1">
      <alignment horizontal="center" vertical="center"/>
    </xf>
    <xf numFmtId="0" fontId="0" fillId="0" borderId="0" xfId="0" applyFont="1" applyAlignment="1">
      <alignment horizontal="right"/>
    </xf>
    <xf numFmtId="0" fontId="6" fillId="0" borderId="0" xfId="1"/>
    <xf numFmtId="0" fontId="2" fillId="0" borderId="0" xfId="0" applyFont="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0" borderId="0" xfId="0" applyFont="1" applyBorder="1" applyAlignment="1">
      <alignment horizontal="center"/>
    </xf>
    <xf numFmtId="0" fontId="5" fillId="0" borderId="2" xfId="0" applyFont="1" applyBorder="1" applyAlignment="1">
      <alignment horizontal="center"/>
    </xf>
    <xf numFmtId="0" fontId="0" fillId="3" borderId="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5" borderId="1" xfId="0" applyFill="1" applyBorder="1" applyAlignment="1">
      <alignment horizontal="center" vertical="center" wrapText="1"/>
    </xf>
    <xf numFmtId="0" fontId="0" fillId="5" borderId="0" xfId="0" applyFill="1" applyAlignment="1">
      <alignment horizontal="center" vertical="center" wrapText="1"/>
    </xf>
    <xf numFmtId="0" fontId="0" fillId="5" borderId="2" xfId="0" applyFill="1" applyBorder="1" applyAlignment="1">
      <alignment horizontal="center" vertical="center" wrapText="1"/>
    </xf>
    <xf numFmtId="0" fontId="0" fillId="5" borderId="0" xfId="0" applyFill="1" applyBorder="1" applyAlignment="1">
      <alignment horizontal="center" vertical="center" wrapText="1"/>
    </xf>
    <xf numFmtId="0" fontId="0" fillId="2" borderId="1" xfId="0" applyFill="1" applyBorder="1" applyAlignment="1">
      <alignment horizontal="center"/>
    </xf>
    <xf numFmtId="0" fontId="0" fillId="2" borderId="0" xfId="0" applyFill="1" applyBorder="1" applyAlignment="1">
      <alignment horizontal="center"/>
    </xf>
    <xf numFmtId="0" fontId="0" fillId="2" borderId="2" xfId="0" applyFill="1" applyBorder="1" applyAlignment="1">
      <alignment horizontal="center"/>
    </xf>
    <xf numFmtId="0" fontId="0" fillId="2" borderId="0" xfId="0" applyFill="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20</xdr:col>
      <xdr:colOff>317500</xdr:colOff>
      <xdr:row>4</xdr:row>
      <xdr:rowOff>88900</xdr:rowOff>
    </xdr:from>
    <xdr:to>
      <xdr:col>31</xdr:col>
      <xdr:colOff>134481</xdr:colOff>
      <xdr:row>45</xdr:row>
      <xdr:rowOff>106829</xdr:rowOff>
    </xdr:to>
    <xdr:pic>
      <xdr:nvPicPr>
        <xdr:cNvPr id="79" name="Picture 78"/>
        <xdr:cNvPicPr>
          <a:picLocks noChangeAspect="1"/>
        </xdr:cNvPicPr>
      </xdr:nvPicPr>
      <xdr:blipFill>
        <a:blip xmlns:r="http://schemas.openxmlformats.org/officeDocument/2006/relationships" r:embed="rId1"/>
        <a:stretch>
          <a:fillRect/>
        </a:stretch>
      </xdr:blipFill>
      <xdr:spPr>
        <a:xfrm>
          <a:off x="16878300" y="571500"/>
          <a:ext cx="6522582" cy="8051800"/>
        </a:xfrm>
        <a:prstGeom prst="rect">
          <a:avLst/>
        </a:prstGeom>
      </xdr:spPr>
    </xdr:pic>
    <xdr:clientData/>
  </xdr:twoCellAnchor>
  <xdr:twoCellAnchor editAs="oneCell">
    <xdr:from>
      <xdr:col>3</xdr:col>
      <xdr:colOff>152400</xdr:colOff>
      <xdr:row>24</xdr:row>
      <xdr:rowOff>19050</xdr:rowOff>
    </xdr:from>
    <xdr:to>
      <xdr:col>20</xdr:col>
      <xdr:colOff>228601</xdr:colOff>
      <xdr:row>48</xdr:row>
      <xdr:rowOff>8337</xdr:rowOff>
    </xdr:to>
    <xdr:pic>
      <xdr:nvPicPr>
        <xdr:cNvPr id="4" name="Picture 3"/>
        <xdr:cNvPicPr>
          <a:picLocks noChangeAspect="1"/>
        </xdr:cNvPicPr>
      </xdr:nvPicPr>
      <xdr:blipFill>
        <a:blip xmlns:r="http://schemas.openxmlformats.org/officeDocument/2006/relationships" r:embed="rId2"/>
        <a:stretch>
          <a:fillRect/>
        </a:stretch>
      </xdr:blipFill>
      <xdr:spPr>
        <a:xfrm>
          <a:off x="2171700" y="4660900"/>
          <a:ext cx="14617700" cy="4408887"/>
        </a:xfrm>
        <a:prstGeom prst="rect">
          <a:avLst/>
        </a:prstGeom>
      </xdr:spPr>
    </xdr:pic>
    <xdr:clientData/>
  </xdr:twoCellAnchor>
  <xdr:twoCellAnchor>
    <xdr:from>
      <xdr:col>8</xdr:col>
      <xdr:colOff>882650</xdr:colOff>
      <xdr:row>29</xdr:row>
      <xdr:rowOff>158750</xdr:rowOff>
    </xdr:from>
    <xdr:to>
      <xdr:col>9</xdr:col>
      <xdr:colOff>1117600</xdr:colOff>
      <xdr:row>32</xdr:row>
      <xdr:rowOff>63500</xdr:rowOff>
    </xdr:to>
    <xdr:sp macro="" textlink="$E$8">
      <xdr:nvSpPr>
        <xdr:cNvPr id="44" name="TextBox 43"/>
        <xdr:cNvSpPr txBox="1"/>
      </xdr:nvSpPr>
      <xdr:spPr>
        <a:xfrm>
          <a:off x="6859121" y="6202456"/>
          <a:ext cx="1370479" cy="465044"/>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A6B85556-64E1-4741-8316-459B9A7FC81E}" type="TxLink">
            <a:rPr lang="en-US" sz="3600" b="0" i="0" u="none" strike="noStrike">
              <a:solidFill>
                <a:srgbClr val="000000"/>
              </a:solidFill>
              <a:latin typeface="Calibri"/>
              <a:cs typeface="Calibri"/>
            </a:rPr>
            <a:pPr algn="ctr"/>
            <a:t>1</a:t>
          </a:fld>
          <a:endParaRPr lang="en-US" sz="3600" b="0"/>
        </a:p>
      </xdr:txBody>
    </xdr:sp>
    <xdr:clientData/>
  </xdr:twoCellAnchor>
  <xdr:twoCellAnchor>
    <xdr:from>
      <xdr:col>6</xdr:col>
      <xdr:colOff>19050</xdr:colOff>
      <xdr:row>56</xdr:row>
      <xdr:rowOff>138431</xdr:rowOff>
    </xdr:from>
    <xdr:to>
      <xdr:col>6</xdr:col>
      <xdr:colOff>64769</xdr:colOff>
      <xdr:row>57</xdr:row>
      <xdr:rowOff>0</xdr:rowOff>
    </xdr:to>
    <xdr:sp macro="" textlink="">
      <xdr:nvSpPr>
        <xdr:cNvPr id="45" name="TextBox 44"/>
        <xdr:cNvSpPr txBox="1"/>
      </xdr:nvSpPr>
      <xdr:spPr>
        <a:xfrm>
          <a:off x="5454650" y="1048893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xdr:col>
      <xdr:colOff>876300</xdr:colOff>
      <xdr:row>34</xdr:row>
      <xdr:rowOff>114300</xdr:rowOff>
    </xdr:from>
    <xdr:to>
      <xdr:col>9</xdr:col>
      <xdr:colOff>1111250</xdr:colOff>
      <xdr:row>37</xdr:row>
      <xdr:rowOff>19050</xdr:rowOff>
    </xdr:to>
    <xdr:sp macro="" textlink="$I$9">
      <xdr:nvSpPr>
        <xdr:cNvPr id="46" name="TextBox 45"/>
        <xdr:cNvSpPr txBox="1"/>
      </xdr:nvSpPr>
      <xdr:spPr>
        <a:xfrm>
          <a:off x="7226300" y="64135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54DEDA99-459D-4DEF-9C5E-19D1786DE3EB}" type="TxLink">
            <a:rPr lang="en-US" sz="3600" b="0" i="0" u="none" strike="noStrike">
              <a:solidFill>
                <a:srgbClr val="000000"/>
              </a:solidFill>
              <a:latin typeface="Calibri"/>
              <a:cs typeface="Calibri"/>
            </a:rPr>
            <a:pPr algn="ctr"/>
            <a:t>1201</a:t>
          </a:fld>
          <a:endParaRPr lang="en-US" sz="3600" b="0"/>
        </a:p>
      </xdr:txBody>
    </xdr:sp>
    <xdr:clientData/>
  </xdr:twoCellAnchor>
  <xdr:twoCellAnchor>
    <xdr:from>
      <xdr:col>8</xdr:col>
      <xdr:colOff>869950</xdr:colOff>
      <xdr:row>39</xdr:row>
      <xdr:rowOff>19050</xdr:rowOff>
    </xdr:from>
    <xdr:to>
      <xdr:col>9</xdr:col>
      <xdr:colOff>1104900</xdr:colOff>
      <xdr:row>41</xdr:row>
      <xdr:rowOff>107950</xdr:rowOff>
    </xdr:to>
    <xdr:sp macro="" textlink="$M$10">
      <xdr:nvSpPr>
        <xdr:cNvPr id="47" name="TextBox 46"/>
        <xdr:cNvSpPr txBox="1"/>
      </xdr:nvSpPr>
      <xdr:spPr>
        <a:xfrm>
          <a:off x="7219950" y="72390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48BB7B51-17D8-46DE-ABFF-08B9BB776E08}" type="TxLink">
            <a:rPr lang="en-US" sz="3600" b="0" i="0" u="none" strike="noStrike">
              <a:solidFill>
                <a:srgbClr val="000000"/>
              </a:solidFill>
              <a:latin typeface="Calibri"/>
              <a:cs typeface="Calibri"/>
            </a:rPr>
            <a:pPr algn="ctr"/>
            <a:t>2401</a:t>
          </a:fld>
          <a:endParaRPr lang="en-US" sz="3600" b="0"/>
        </a:p>
      </xdr:txBody>
    </xdr:sp>
    <xdr:clientData/>
  </xdr:twoCellAnchor>
  <xdr:twoCellAnchor>
    <xdr:from>
      <xdr:col>8</xdr:col>
      <xdr:colOff>850900</xdr:colOff>
      <xdr:row>43</xdr:row>
      <xdr:rowOff>101600</xdr:rowOff>
    </xdr:from>
    <xdr:to>
      <xdr:col>9</xdr:col>
      <xdr:colOff>1085850</xdr:colOff>
      <xdr:row>46</xdr:row>
      <xdr:rowOff>6350</xdr:rowOff>
    </xdr:to>
    <xdr:sp macro="" textlink="$Q$11">
      <xdr:nvSpPr>
        <xdr:cNvPr id="48" name="TextBox 47"/>
        <xdr:cNvSpPr txBox="1"/>
      </xdr:nvSpPr>
      <xdr:spPr>
        <a:xfrm>
          <a:off x="7200900" y="805815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6BCF73C6-C445-4FC1-92DF-D02D70D9F85E}" type="TxLink">
            <a:rPr lang="en-US" sz="3600" b="0" i="0" u="none" strike="noStrike">
              <a:solidFill>
                <a:srgbClr val="000000"/>
              </a:solidFill>
              <a:latin typeface="Calibri"/>
              <a:cs typeface="Calibri"/>
            </a:rPr>
            <a:pPr algn="ctr"/>
            <a:t>3601</a:t>
          </a:fld>
          <a:endParaRPr lang="en-US" sz="3600" b="0" i="0" u="none" strike="noStrike">
            <a:solidFill>
              <a:srgbClr val="000000"/>
            </a:solidFill>
            <a:latin typeface="Calibri"/>
            <a:cs typeface="Calibri"/>
          </a:endParaRPr>
        </a:p>
      </xdr:txBody>
    </xdr:sp>
    <xdr:clientData/>
  </xdr:twoCellAnchor>
  <xdr:twoCellAnchor>
    <xdr:from>
      <xdr:col>12</xdr:col>
      <xdr:colOff>876300</xdr:colOff>
      <xdr:row>29</xdr:row>
      <xdr:rowOff>146050</xdr:rowOff>
    </xdr:from>
    <xdr:to>
      <xdr:col>13</xdr:col>
      <xdr:colOff>1111250</xdr:colOff>
      <xdr:row>32</xdr:row>
      <xdr:rowOff>50800</xdr:rowOff>
    </xdr:to>
    <xdr:sp macro="" textlink="$E$5">
      <xdr:nvSpPr>
        <xdr:cNvPr id="49" name="TextBox 48"/>
        <xdr:cNvSpPr txBox="1"/>
      </xdr:nvSpPr>
      <xdr:spPr>
        <a:xfrm>
          <a:off x="10718800" y="55245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67B945FA-1DEB-4B76-B96C-124A947E0B3F}" type="TxLink">
            <a:rPr lang="en-US" sz="4000" b="0" i="0" u="none" strike="noStrike">
              <a:solidFill>
                <a:srgbClr val="000000"/>
              </a:solidFill>
              <a:latin typeface="Calibri"/>
              <a:cs typeface="Calibri"/>
            </a:rPr>
            <a:pPr algn="ctr"/>
            <a:t>400</a:t>
          </a:fld>
          <a:endParaRPr lang="en-US" sz="4000" b="1" i="0" u="none" strike="noStrike">
            <a:solidFill>
              <a:srgbClr val="000000"/>
            </a:solidFill>
            <a:latin typeface="Calibri"/>
            <a:cs typeface="Calibri"/>
          </a:endParaRPr>
        </a:p>
      </xdr:txBody>
    </xdr:sp>
    <xdr:clientData/>
  </xdr:twoCellAnchor>
  <xdr:twoCellAnchor>
    <xdr:from>
      <xdr:col>12</xdr:col>
      <xdr:colOff>889000</xdr:colOff>
      <xdr:row>34</xdr:row>
      <xdr:rowOff>101600</xdr:rowOff>
    </xdr:from>
    <xdr:to>
      <xdr:col>13</xdr:col>
      <xdr:colOff>1123950</xdr:colOff>
      <xdr:row>37</xdr:row>
      <xdr:rowOff>6350</xdr:rowOff>
    </xdr:to>
    <xdr:sp macro="" textlink="$I$5">
      <xdr:nvSpPr>
        <xdr:cNvPr id="50" name="TextBox 49"/>
        <xdr:cNvSpPr txBox="1"/>
      </xdr:nvSpPr>
      <xdr:spPr>
        <a:xfrm>
          <a:off x="10731500" y="64008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4F8CB40B-0F19-4308-B879-B202F4A68B84}" type="TxLink">
            <a:rPr lang="en-US" sz="4000" b="0" i="0" u="none" strike="noStrike">
              <a:solidFill>
                <a:srgbClr val="000000"/>
              </a:solidFill>
              <a:latin typeface="Calibri"/>
              <a:cs typeface="Calibri"/>
            </a:rPr>
            <a:pPr algn="ctr"/>
            <a:t>400</a:t>
          </a:fld>
          <a:endParaRPr lang="en-US" sz="4000" b="1" i="0" u="none" strike="noStrike">
            <a:solidFill>
              <a:srgbClr val="000000"/>
            </a:solidFill>
            <a:latin typeface="Calibri"/>
            <a:cs typeface="Calibri"/>
          </a:endParaRPr>
        </a:p>
      </xdr:txBody>
    </xdr:sp>
    <xdr:clientData/>
  </xdr:twoCellAnchor>
  <xdr:twoCellAnchor>
    <xdr:from>
      <xdr:col>12</xdr:col>
      <xdr:colOff>869950</xdr:colOff>
      <xdr:row>39</xdr:row>
      <xdr:rowOff>31750</xdr:rowOff>
    </xdr:from>
    <xdr:to>
      <xdr:col>13</xdr:col>
      <xdr:colOff>1104900</xdr:colOff>
      <xdr:row>41</xdr:row>
      <xdr:rowOff>120650</xdr:rowOff>
    </xdr:to>
    <xdr:sp macro="" textlink="$M$5">
      <xdr:nvSpPr>
        <xdr:cNvPr id="51" name="TextBox 50"/>
        <xdr:cNvSpPr txBox="1"/>
      </xdr:nvSpPr>
      <xdr:spPr>
        <a:xfrm>
          <a:off x="10712450" y="72517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3F716B25-0AD3-4F0A-AB0A-562BFFD784D4}" type="TxLink">
            <a:rPr lang="en-US" sz="4000" b="0" i="0" u="none" strike="noStrike">
              <a:solidFill>
                <a:srgbClr val="000000"/>
              </a:solidFill>
              <a:latin typeface="Calibri"/>
              <a:cs typeface="Calibri"/>
            </a:rPr>
            <a:pPr algn="ctr"/>
            <a:t>400</a:t>
          </a:fld>
          <a:endParaRPr lang="en-US" sz="4000" b="1" i="0" u="none" strike="noStrike">
            <a:solidFill>
              <a:srgbClr val="000000"/>
            </a:solidFill>
            <a:latin typeface="Calibri"/>
            <a:cs typeface="Calibri"/>
          </a:endParaRPr>
        </a:p>
      </xdr:txBody>
    </xdr:sp>
    <xdr:clientData/>
  </xdr:twoCellAnchor>
  <xdr:twoCellAnchor>
    <xdr:from>
      <xdr:col>12</xdr:col>
      <xdr:colOff>857250</xdr:colOff>
      <xdr:row>43</xdr:row>
      <xdr:rowOff>95250</xdr:rowOff>
    </xdr:from>
    <xdr:to>
      <xdr:col>13</xdr:col>
      <xdr:colOff>1092200</xdr:colOff>
      <xdr:row>46</xdr:row>
      <xdr:rowOff>0</xdr:rowOff>
    </xdr:to>
    <xdr:sp macro="" textlink="$Q$5">
      <xdr:nvSpPr>
        <xdr:cNvPr id="52" name="TextBox 51"/>
        <xdr:cNvSpPr txBox="1"/>
      </xdr:nvSpPr>
      <xdr:spPr>
        <a:xfrm>
          <a:off x="10699750" y="8051800"/>
          <a:ext cx="1371600" cy="4572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075DE13B-866B-46F6-8FC9-9D70DDDE606A}" type="TxLink">
            <a:rPr lang="en-US" sz="4000" b="0" i="0" u="none" strike="noStrike">
              <a:solidFill>
                <a:srgbClr val="000000"/>
              </a:solidFill>
              <a:latin typeface="Calibri"/>
              <a:cs typeface="Calibri"/>
            </a:rPr>
            <a:pPr algn="ctr"/>
            <a:t>400</a:t>
          </a:fld>
          <a:endParaRPr lang="en-US" sz="4000" b="1" i="0" u="none" strike="noStrike">
            <a:solidFill>
              <a:srgbClr val="000000"/>
            </a:solidFill>
            <a:latin typeface="Calibri"/>
            <a:cs typeface="Calibri"/>
          </a:endParaRPr>
        </a:p>
      </xdr:txBody>
    </xdr:sp>
    <xdr:clientData/>
  </xdr:twoCellAnchor>
  <xdr:twoCellAnchor>
    <xdr:from>
      <xdr:col>16</xdr:col>
      <xdr:colOff>1066800</xdr:colOff>
      <xdr:row>29</xdr:row>
      <xdr:rowOff>133350</xdr:rowOff>
    </xdr:from>
    <xdr:to>
      <xdr:col>18</xdr:col>
      <xdr:colOff>165100</xdr:colOff>
      <xdr:row>32</xdr:row>
      <xdr:rowOff>38100</xdr:rowOff>
    </xdr:to>
    <xdr:sp macro="" textlink="$F$20">
      <xdr:nvSpPr>
        <xdr:cNvPr id="54" name="TextBox 53"/>
        <xdr:cNvSpPr txBox="1"/>
      </xdr:nvSpPr>
      <xdr:spPr>
        <a:xfrm>
          <a:off x="14135100" y="5695950"/>
          <a:ext cx="1371600" cy="457200"/>
        </a:xfrm>
        <a:prstGeom prst="rect">
          <a:avLst/>
        </a:prstGeom>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17E6DC24-E91B-4D4F-B5D1-F180D09BF468}" type="TxLink">
            <a:rPr lang="en-US" sz="3600" b="0" i="0" u="none" strike="noStrike">
              <a:solidFill>
                <a:srgbClr val="000000"/>
              </a:solidFill>
              <a:latin typeface="Calibri"/>
              <a:cs typeface="Calibri"/>
            </a:rPr>
            <a:pPr algn="ctr"/>
            <a:t>1200</a:t>
          </a:fld>
          <a:endParaRPr lang="en-US" sz="3600" b="1" i="0" u="none" strike="noStrike">
            <a:solidFill>
              <a:srgbClr val="000000"/>
            </a:solidFill>
            <a:latin typeface="Calibri"/>
            <a:cs typeface="Calibri"/>
          </a:endParaRPr>
        </a:p>
      </xdr:txBody>
    </xdr:sp>
    <xdr:clientData/>
  </xdr:twoCellAnchor>
  <xdr:twoCellAnchor>
    <xdr:from>
      <xdr:col>16</xdr:col>
      <xdr:colOff>1060450</xdr:colOff>
      <xdr:row>34</xdr:row>
      <xdr:rowOff>120650</xdr:rowOff>
    </xdr:from>
    <xdr:to>
      <xdr:col>18</xdr:col>
      <xdr:colOff>158750</xdr:colOff>
      <xdr:row>37</xdr:row>
      <xdr:rowOff>25400</xdr:rowOff>
    </xdr:to>
    <xdr:sp macro="" textlink="$J$21">
      <xdr:nvSpPr>
        <xdr:cNvPr id="55" name="TextBox 54"/>
        <xdr:cNvSpPr txBox="1"/>
      </xdr:nvSpPr>
      <xdr:spPr>
        <a:xfrm>
          <a:off x="14128750" y="6604000"/>
          <a:ext cx="1371600" cy="457200"/>
        </a:xfrm>
        <a:prstGeom prst="rect">
          <a:avLst/>
        </a:prstGeom>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1AA11705-155A-417F-A01B-562474564786}" type="TxLink">
            <a:rPr lang="en-US" sz="3600" b="0" i="0" u="none" strike="noStrike">
              <a:solidFill>
                <a:srgbClr val="000000"/>
              </a:solidFill>
              <a:latin typeface="Calibri"/>
              <a:cs typeface="Calibri"/>
            </a:rPr>
            <a:pPr algn="ctr"/>
            <a:t>2400</a:t>
          </a:fld>
          <a:endParaRPr lang="en-US" sz="3600" b="1" i="0" u="none" strike="noStrike">
            <a:solidFill>
              <a:srgbClr val="000000"/>
            </a:solidFill>
            <a:latin typeface="Calibri"/>
            <a:cs typeface="Calibri"/>
          </a:endParaRPr>
        </a:p>
      </xdr:txBody>
    </xdr:sp>
    <xdr:clientData/>
  </xdr:twoCellAnchor>
  <xdr:twoCellAnchor>
    <xdr:from>
      <xdr:col>16</xdr:col>
      <xdr:colOff>1079500</xdr:colOff>
      <xdr:row>39</xdr:row>
      <xdr:rowOff>25400</xdr:rowOff>
    </xdr:from>
    <xdr:to>
      <xdr:col>18</xdr:col>
      <xdr:colOff>177800</xdr:colOff>
      <xdr:row>41</xdr:row>
      <xdr:rowOff>114300</xdr:rowOff>
    </xdr:to>
    <xdr:sp macro="" textlink="$N$22">
      <xdr:nvSpPr>
        <xdr:cNvPr id="56" name="TextBox 55"/>
        <xdr:cNvSpPr txBox="1"/>
      </xdr:nvSpPr>
      <xdr:spPr>
        <a:xfrm>
          <a:off x="14147800" y="7429500"/>
          <a:ext cx="1371600" cy="457200"/>
        </a:xfrm>
        <a:prstGeom prst="rect">
          <a:avLst/>
        </a:prstGeom>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06734A40-83F6-4ED8-B536-BCDDCE2006A5}" type="TxLink">
            <a:rPr lang="en-US" sz="3600" b="0" i="0" u="none" strike="noStrike">
              <a:solidFill>
                <a:srgbClr val="000000"/>
              </a:solidFill>
              <a:latin typeface="Calibri"/>
              <a:cs typeface="Calibri"/>
            </a:rPr>
            <a:pPr algn="ctr"/>
            <a:t>3600</a:t>
          </a:fld>
          <a:endParaRPr lang="en-US" sz="3600" b="1" i="0" u="none" strike="noStrike">
            <a:solidFill>
              <a:srgbClr val="000000"/>
            </a:solidFill>
            <a:latin typeface="Calibri"/>
            <a:cs typeface="Calibri"/>
          </a:endParaRPr>
        </a:p>
      </xdr:txBody>
    </xdr:sp>
    <xdr:clientData/>
  </xdr:twoCellAnchor>
  <xdr:twoCellAnchor>
    <xdr:from>
      <xdr:col>16</xdr:col>
      <xdr:colOff>1079500</xdr:colOff>
      <xdr:row>43</xdr:row>
      <xdr:rowOff>88900</xdr:rowOff>
    </xdr:from>
    <xdr:to>
      <xdr:col>18</xdr:col>
      <xdr:colOff>177800</xdr:colOff>
      <xdr:row>45</xdr:row>
      <xdr:rowOff>177800</xdr:rowOff>
    </xdr:to>
    <xdr:sp macro="" textlink="$R$23">
      <xdr:nvSpPr>
        <xdr:cNvPr id="57" name="TextBox 56"/>
        <xdr:cNvSpPr txBox="1"/>
      </xdr:nvSpPr>
      <xdr:spPr>
        <a:xfrm>
          <a:off x="14147800" y="8229600"/>
          <a:ext cx="1371600" cy="457200"/>
        </a:xfrm>
        <a:prstGeom prst="rect">
          <a:avLst/>
        </a:prstGeom>
        <a:ln>
          <a:solidFill>
            <a:srgbClr val="FFC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FB9451AF-8ACE-4B7E-AE0B-5A52FBF85BFF}" type="TxLink">
            <a:rPr lang="en-US" sz="3600" b="0" i="0" u="none" strike="noStrike">
              <a:solidFill>
                <a:srgbClr val="000000"/>
              </a:solidFill>
              <a:latin typeface="Calibri"/>
              <a:cs typeface="Calibri"/>
            </a:rPr>
            <a:pPr algn="ctr"/>
            <a:t>4800</a:t>
          </a:fld>
          <a:endParaRPr lang="en-US" sz="3600" b="1" i="0" u="none" strike="noStrike">
            <a:solidFill>
              <a:srgbClr val="000000"/>
            </a:solidFill>
            <a:latin typeface="Calibri"/>
            <a:cs typeface="Calibri"/>
          </a:endParaRPr>
        </a:p>
      </xdr:txBody>
    </xdr:sp>
    <xdr:clientData/>
  </xdr:twoCellAnchor>
  <xdr:twoCellAnchor>
    <xdr:from>
      <xdr:col>22</xdr:col>
      <xdr:colOff>580838</xdr:colOff>
      <xdr:row>6</xdr:row>
      <xdr:rowOff>176680</xdr:rowOff>
    </xdr:from>
    <xdr:to>
      <xdr:col>24</xdr:col>
      <xdr:colOff>276038</xdr:colOff>
      <xdr:row>6</xdr:row>
      <xdr:rowOff>350745</xdr:rowOff>
    </xdr:to>
    <xdr:sp macro="" textlink="$E$7">
      <xdr:nvSpPr>
        <xdr:cNvPr id="58" name="TextBox 57"/>
        <xdr:cNvSpPr txBox="1"/>
      </xdr:nvSpPr>
      <xdr:spPr>
        <a:xfrm>
          <a:off x="18271191" y="1431739"/>
          <a:ext cx="920376" cy="17406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D266132B-473A-4254-A54E-4C3C2D5EEC71}" type="TxLink">
            <a:rPr lang="en-US" sz="1600" b="0" i="0" u="none" strike="noStrike">
              <a:solidFill>
                <a:srgbClr val="000000"/>
              </a:solidFill>
              <a:latin typeface="Calibri"/>
              <a:cs typeface="Calibri"/>
            </a:rPr>
            <a:pPr algn="ctr"/>
            <a:t>Port 1 Controller Channel Start</a:t>
          </a:fld>
          <a:endParaRPr lang="en-US" sz="1600" b="1" i="0" u="none" strike="noStrike">
            <a:solidFill>
              <a:srgbClr val="000000"/>
            </a:solidFill>
            <a:latin typeface="Calibri"/>
            <a:cs typeface="Calibri"/>
          </a:endParaRPr>
        </a:p>
      </xdr:txBody>
    </xdr:sp>
    <xdr:clientData/>
  </xdr:twoCellAnchor>
  <xdr:twoCellAnchor>
    <xdr:from>
      <xdr:col>22</xdr:col>
      <xdr:colOff>488950</xdr:colOff>
      <xdr:row>15</xdr:row>
      <xdr:rowOff>139700</xdr:rowOff>
    </xdr:from>
    <xdr:to>
      <xdr:col>24</xdr:col>
      <xdr:colOff>184150</xdr:colOff>
      <xdr:row>16</xdr:row>
      <xdr:rowOff>177800</xdr:rowOff>
    </xdr:to>
    <xdr:sp macro="" textlink="$I$7">
      <xdr:nvSpPr>
        <xdr:cNvPr id="60" name="TextBox 59"/>
        <xdr:cNvSpPr txBox="1"/>
      </xdr:nvSpPr>
      <xdr:spPr>
        <a:xfrm>
          <a:off x="18268950" y="30734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FA2C8370-F437-48C5-B955-0C04DD2342C8}" type="TxLink">
            <a:rPr lang="en-US" sz="1600" b="0" i="0" u="none" strike="noStrike">
              <a:solidFill>
                <a:srgbClr val="000000"/>
              </a:solidFill>
              <a:latin typeface="Calibri"/>
              <a:cs typeface="Calibri"/>
            </a:rPr>
            <a:pPr algn="ctr"/>
            <a:t>Port 2 Controller Channel Start</a:t>
          </a:fld>
          <a:endParaRPr lang="en-US" sz="1600" b="1" i="0" u="none" strike="noStrike">
            <a:solidFill>
              <a:srgbClr val="000000"/>
            </a:solidFill>
            <a:latin typeface="Calibri"/>
            <a:cs typeface="Calibri"/>
          </a:endParaRPr>
        </a:p>
      </xdr:txBody>
    </xdr:sp>
    <xdr:clientData/>
  </xdr:twoCellAnchor>
  <xdr:twoCellAnchor>
    <xdr:from>
      <xdr:col>22</xdr:col>
      <xdr:colOff>508000</xdr:colOff>
      <xdr:row>26</xdr:row>
      <xdr:rowOff>158750</xdr:rowOff>
    </xdr:from>
    <xdr:to>
      <xdr:col>24</xdr:col>
      <xdr:colOff>203200</xdr:colOff>
      <xdr:row>28</xdr:row>
      <xdr:rowOff>19050</xdr:rowOff>
    </xdr:to>
    <xdr:sp macro="" textlink="$M$7">
      <xdr:nvSpPr>
        <xdr:cNvPr id="61" name="TextBox 60"/>
        <xdr:cNvSpPr txBox="1"/>
      </xdr:nvSpPr>
      <xdr:spPr>
        <a:xfrm>
          <a:off x="18288000" y="51689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5F7D12F0-2717-4E12-BD4B-D604855F9BC2}" type="TxLink">
            <a:rPr lang="en-US" sz="1600" b="0" i="0" u="none" strike="noStrike">
              <a:solidFill>
                <a:srgbClr val="000000"/>
              </a:solidFill>
              <a:latin typeface="Calibri"/>
              <a:cs typeface="Calibri"/>
            </a:rPr>
            <a:pPr algn="ctr"/>
            <a:t>Port 3 Controller Channel Start</a:t>
          </a:fld>
          <a:endParaRPr lang="en-US" sz="1600" b="1" i="0" u="none" strike="noStrike">
            <a:solidFill>
              <a:srgbClr val="000000"/>
            </a:solidFill>
            <a:latin typeface="Calibri"/>
            <a:cs typeface="Calibri"/>
          </a:endParaRPr>
        </a:p>
      </xdr:txBody>
    </xdr:sp>
    <xdr:clientData/>
  </xdr:twoCellAnchor>
  <xdr:twoCellAnchor>
    <xdr:from>
      <xdr:col>22</xdr:col>
      <xdr:colOff>482600</xdr:colOff>
      <xdr:row>38</xdr:row>
      <xdr:rowOff>25400</xdr:rowOff>
    </xdr:from>
    <xdr:to>
      <xdr:col>24</xdr:col>
      <xdr:colOff>177800</xdr:colOff>
      <xdr:row>39</xdr:row>
      <xdr:rowOff>69850</xdr:rowOff>
    </xdr:to>
    <xdr:sp macro="" textlink="$Q$7">
      <xdr:nvSpPr>
        <xdr:cNvPr id="62" name="TextBox 61"/>
        <xdr:cNvSpPr txBox="1"/>
      </xdr:nvSpPr>
      <xdr:spPr>
        <a:xfrm>
          <a:off x="18262600" y="72453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31DBF94B-E74F-4F95-9D11-FF63056EB6B4}" type="TxLink">
            <a:rPr lang="en-US" sz="1600" b="0" i="0" u="none" strike="noStrike">
              <a:solidFill>
                <a:srgbClr val="000000"/>
              </a:solidFill>
              <a:latin typeface="Calibri"/>
              <a:cs typeface="Calibri"/>
            </a:rPr>
            <a:pPr algn="ctr"/>
            <a:t>Port 3 Controller Channel Start</a:t>
          </a:fld>
          <a:endParaRPr lang="en-US" sz="1600" b="1" i="0" u="none" strike="noStrike">
            <a:solidFill>
              <a:srgbClr val="000000"/>
            </a:solidFill>
            <a:latin typeface="Calibri"/>
            <a:cs typeface="Calibri"/>
          </a:endParaRPr>
        </a:p>
      </xdr:txBody>
    </xdr:sp>
    <xdr:clientData/>
  </xdr:twoCellAnchor>
  <xdr:twoCellAnchor>
    <xdr:from>
      <xdr:col>29</xdr:col>
      <xdr:colOff>186391</xdr:colOff>
      <xdr:row>6</xdr:row>
      <xdr:rowOff>188633</xdr:rowOff>
    </xdr:from>
    <xdr:to>
      <xdr:col>30</xdr:col>
      <xdr:colOff>491191</xdr:colOff>
      <xdr:row>6</xdr:row>
      <xdr:rowOff>375398</xdr:rowOff>
    </xdr:to>
    <xdr:sp macro="" textlink="$G$8">
      <xdr:nvSpPr>
        <xdr:cNvPr id="63" name="TextBox 62"/>
        <xdr:cNvSpPr txBox="1"/>
      </xdr:nvSpPr>
      <xdr:spPr>
        <a:xfrm>
          <a:off x="22164862" y="1443692"/>
          <a:ext cx="917388" cy="18676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361CC892-30E8-4552-8C2D-D2FD77219A80}" type="TxLink">
            <a:rPr lang="en-US" sz="1100" b="0" i="0" u="none" strike="noStrike">
              <a:solidFill>
                <a:srgbClr val="000000"/>
              </a:solidFill>
              <a:latin typeface="Calibri"/>
              <a:cs typeface="Calibri"/>
            </a:rPr>
            <a:pPr algn="ctr"/>
            <a:t>1</a:t>
          </a:fld>
          <a:endParaRPr lang="en-US" sz="1600" b="1" i="0" u="none" strike="noStrike">
            <a:solidFill>
              <a:srgbClr val="000000"/>
            </a:solidFill>
            <a:latin typeface="Calibri"/>
            <a:cs typeface="Calibri"/>
          </a:endParaRPr>
        </a:p>
      </xdr:txBody>
    </xdr:sp>
    <xdr:clientData/>
  </xdr:twoCellAnchor>
  <xdr:twoCellAnchor>
    <xdr:from>
      <xdr:col>29</xdr:col>
      <xdr:colOff>203200</xdr:colOff>
      <xdr:row>6</xdr:row>
      <xdr:rowOff>530411</xdr:rowOff>
    </xdr:from>
    <xdr:to>
      <xdr:col>30</xdr:col>
      <xdr:colOff>508000</xdr:colOff>
      <xdr:row>7</xdr:row>
      <xdr:rowOff>187512</xdr:rowOff>
    </xdr:to>
    <xdr:sp macro="" textlink="$G$12">
      <xdr:nvSpPr>
        <xdr:cNvPr id="64" name="TextBox 63"/>
        <xdr:cNvSpPr txBox="1"/>
      </xdr:nvSpPr>
      <xdr:spPr>
        <a:xfrm>
          <a:off x="22181671" y="1785470"/>
          <a:ext cx="917388" cy="21739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31ACA580-8C36-4BDA-8EA5-23AF9F3BC4CB}" type="TxLink">
            <a:rPr lang="en-US" sz="1100" b="0" i="0" u="none" strike="noStrike">
              <a:solidFill>
                <a:srgbClr val="000000"/>
              </a:solidFill>
              <a:latin typeface="Calibri"/>
              <a:cs typeface="Calibri"/>
            </a:rPr>
            <a:pPr algn="ctr"/>
            <a:t>1</a:t>
          </a:fld>
          <a:endParaRPr lang="en-US" sz="1600" b="1" i="0" u="none" strike="noStrike">
            <a:solidFill>
              <a:srgbClr val="000000"/>
            </a:solidFill>
            <a:latin typeface="Calibri"/>
            <a:cs typeface="Calibri"/>
          </a:endParaRPr>
        </a:p>
      </xdr:txBody>
    </xdr:sp>
    <xdr:clientData/>
  </xdr:twoCellAnchor>
  <xdr:twoCellAnchor>
    <xdr:from>
      <xdr:col>29</xdr:col>
      <xdr:colOff>203200</xdr:colOff>
      <xdr:row>8</xdr:row>
      <xdr:rowOff>131484</xdr:rowOff>
    </xdr:from>
    <xdr:to>
      <xdr:col>30</xdr:col>
      <xdr:colOff>508000</xdr:colOff>
      <xdr:row>9</xdr:row>
      <xdr:rowOff>169584</xdr:rowOff>
    </xdr:to>
    <xdr:sp macro="" textlink="$G$16">
      <xdr:nvSpPr>
        <xdr:cNvPr id="65" name="TextBox 64"/>
        <xdr:cNvSpPr txBox="1"/>
      </xdr:nvSpPr>
      <xdr:spPr>
        <a:xfrm>
          <a:off x="22181671" y="1737660"/>
          <a:ext cx="917388" cy="232336"/>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0A3E2DB9-4032-44EB-A937-3FEEC352BC6C}" type="TxLink">
            <a:rPr lang="en-US" sz="1100" b="0" i="0" u="none" strike="noStrike">
              <a:solidFill>
                <a:srgbClr val="000000"/>
              </a:solidFill>
              <a:latin typeface="Calibri"/>
              <a:cs typeface="Calibri"/>
            </a:rPr>
            <a:pPr algn="ctr"/>
            <a:t>1</a:t>
          </a:fld>
          <a:endParaRPr lang="en-US" sz="1600" b="1" i="0" u="none" strike="noStrike">
            <a:solidFill>
              <a:srgbClr val="000000"/>
            </a:solidFill>
            <a:latin typeface="Calibri"/>
            <a:cs typeface="Calibri"/>
          </a:endParaRPr>
        </a:p>
      </xdr:txBody>
    </xdr:sp>
    <xdr:clientData/>
  </xdr:twoCellAnchor>
  <xdr:twoCellAnchor>
    <xdr:from>
      <xdr:col>29</xdr:col>
      <xdr:colOff>203200</xdr:colOff>
      <xdr:row>10</xdr:row>
      <xdr:rowOff>91142</xdr:rowOff>
    </xdr:from>
    <xdr:to>
      <xdr:col>30</xdr:col>
      <xdr:colOff>508000</xdr:colOff>
      <xdr:row>11</xdr:row>
      <xdr:rowOff>129242</xdr:rowOff>
    </xdr:to>
    <xdr:sp macro="" textlink="$G$20">
      <xdr:nvSpPr>
        <xdr:cNvPr id="66" name="TextBox 65"/>
        <xdr:cNvSpPr txBox="1"/>
      </xdr:nvSpPr>
      <xdr:spPr>
        <a:xfrm>
          <a:off x="22181671" y="2085789"/>
          <a:ext cx="917388" cy="23233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688E7507-97D6-4105-AB9A-A495F3EEE6BD}" type="TxLink">
            <a:rPr lang="en-US" sz="1100" b="0" i="0" u="none" strike="noStrike">
              <a:solidFill>
                <a:srgbClr val="000000"/>
              </a:solidFill>
              <a:latin typeface="Calibri"/>
              <a:cs typeface="Calibri"/>
            </a:rPr>
            <a:pPr algn="ctr"/>
            <a:t>1</a:t>
          </a:fld>
          <a:endParaRPr lang="en-US" sz="1600" b="1" i="0" u="none" strike="noStrike">
            <a:solidFill>
              <a:srgbClr val="000000"/>
            </a:solidFill>
            <a:latin typeface="Calibri"/>
            <a:cs typeface="Calibri"/>
          </a:endParaRPr>
        </a:p>
      </xdr:txBody>
    </xdr:sp>
    <xdr:clientData/>
  </xdr:twoCellAnchor>
  <xdr:twoCellAnchor>
    <xdr:from>
      <xdr:col>29</xdr:col>
      <xdr:colOff>209550</xdr:colOff>
      <xdr:row>17</xdr:row>
      <xdr:rowOff>127000</xdr:rowOff>
    </xdr:from>
    <xdr:to>
      <xdr:col>30</xdr:col>
      <xdr:colOff>514350</xdr:colOff>
      <xdr:row>18</xdr:row>
      <xdr:rowOff>165100</xdr:rowOff>
    </xdr:to>
    <xdr:sp macro="" textlink="$K$13">
      <xdr:nvSpPr>
        <xdr:cNvPr id="67" name="TextBox 66"/>
        <xdr:cNvSpPr txBox="1"/>
      </xdr:nvSpPr>
      <xdr:spPr>
        <a:xfrm>
          <a:off x="22256750" y="34417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8A14F7A2-7B11-455B-9807-BA212656890F}" type="TxLink">
            <a:rPr lang="en-US" sz="1100" b="0" i="0" u="none" strike="noStrike">
              <a:solidFill>
                <a:srgbClr val="000000"/>
              </a:solidFill>
              <a:latin typeface="Calibri"/>
              <a:cs typeface="Calibri"/>
            </a:rPr>
            <a:pPr algn="ctr"/>
            <a:t>101</a:t>
          </a:fld>
          <a:endParaRPr lang="en-US" sz="1600" b="1" i="0" u="none" strike="noStrike">
            <a:solidFill>
              <a:srgbClr val="000000"/>
            </a:solidFill>
            <a:latin typeface="Calibri"/>
            <a:cs typeface="Calibri"/>
          </a:endParaRPr>
        </a:p>
      </xdr:txBody>
    </xdr:sp>
    <xdr:clientData/>
  </xdr:twoCellAnchor>
  <xdr:twoCellAnchor>
    <xdr:from>
      <xdr:col>29</xdr:col>
      <xdr:colOff>203200</xdr:colOff>
      <xdr:row>15</xdr:row>
      <xdr:rowOff>127000</xdr:rowOff>
    </xdr:from>
    <xdr:to>
      <xdr:col>30</xdr:col>
      <xdr:colOff>508000</xdr:colOff>
      <xdr:row>16</xdr:row>
      <xdr:rowOff>165100</xdr:rowOff>
    </xdr:to>
    <xdr:sp macro="" textlink="$K$9">
      <xdr:nvSpPr>
        <xdr:cNvPr id="68" name="TextBox 67"/>
        <xdr:cNvSpPr txBox="1"/>
      </xdr:nvSpPr>
      <xdr:spPr>
        <a:xfrm>
          <a:off x="22250400" y="30607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ACF8593C-1BAE-4C32-B8AC-92119B1A149C}" type="TxLink">
            <a:rPr lang="en-US" sz="1100" b="0" i="0" u="none" strike="noStrike">
              <a:solidFill>
                <a:srgbClr val="000000"/>
              </a:solidFill>
              <a:latin typeface="Calibri"/>
              <a:cs typeface="Calibri"/>
            </a:rPr>
            <a:pPr algn="ctr"/>
            <a:t>101</a:t>
          </a:fld>
          <a:endParaRPr lang="en-US" sz="1600" b="1" i="0" u="none" strike="noStrike">
            <a:solidFill>
              <a:srgbClr val="000000"/>
            </a:solidFill>
            <a:latin typeface="Calibri"/>
            <a:cs typeface="Calibri"/>
          </a:endParaRPr>
        </a:p>
      </xdr:txBody>
    </xdr:sp>
    <xdr:clientData/>
  </xdr:twoCellAnchor>
  <xdr:twoCellAnchor>
    <xdr:from>
      <xdr:col>29</xdr:col>
      <xdr:colOff>209550</xdr:colOff>
      <xdr:row>19</xdr:row>
      <xdr:rowOff>88900</xdr:rowOff>
    </xdr:from>
    <xdr:to>
      <xdr:col>30</xdr:col>
      <xdr:colOff>514350</xdr:colOff>
      <xdr:row>20</xdr:row>
      <xdr:rowOff>127000</xdr:rowOff>
    </xdr:to>
    <xdr:sp macro="" textlink="$K$17">
      <xdr:nvSpPr>
        <xdr:cNvPr id="69" name="TextBox 68"/>
        <xdr:cNvSpPr txBox="1"/>
      </xdr:nvSpPr>
      <xdr:spPr>
        <a:xfrm>
          <a:off x="22256750" y="37846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306D4234-344E-4CA9-9FA1-131927BB9357}" type="TxLink">
            <a:rPr lang="en-US" sz="1100" b="0" i="0" u="none" strike="noStrike">
              <a:solidFill>
                <a:srgbClr val="000000"/>
              </a:solidFill>
              <a:latin typeface="Calibri"/>
              <a:cs typeface="Calibri"/>
            </a:rPr>
            <a:pPr algn="ctr"/>
            <a:t>101</a:t>
          </a:fld>
          <a:endParaRPr lang="en-US" sz="1600" b="1" i="0" u="none" strike="noStrike">
            <a:solidFill>
              <a:srgbClr val="000000"/>
            </a:solidFill>
            <a:latin typeface="Calibri"/>
            <a:cs typeface="Calibri"/>
          </a:endParaRPr>
        </a:p>
      </xdr:txBody>
    </xdr:sp>
    <xdr:clientData/>
  </xdr:twoCellAnchor>
  <xdr:twoCellAnchor>
    <xdr:from>
      <xdr:col>29</xdr:col>
      <xdr:colOff>215900</xdr:colOff>
      <xdr:row>21</xdr:row>
      <xdr:rowOff>63500</xdr:rowOff>
    </xdr:from>
    <xdr:to>
      <xdr:col>30</xdr:col>
      <xdr:colOff>520700</xdr:colOff>
      <xdr:row>22</xdr:row>
      <xdr:rowOff>101600</xdr:rowOff>
    </xdr:to>
    <xdr:sp macro="" textlink="$K$21">
      <xdr:nvSpPr>
        <xdr:cNvPr id="70" name="TextBox 69"/>
        <xdr:cNvSpPr txBox="1"/>
      </xdr:nvSpPr>
      <xdr:spPr>
        <a:xfrm>
          <a:off x="22263100" y="41402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563A1BBA-6549-416C-B97A-F5AFA8002CF6}" type="TxLink">
            <a:rPr lang="en-US" sz="1100" b="0" i="0" u="none" strike="noStrike">
              <a:solidFill>
                <a:srgbClr val="000000"/>
              </a:solidFill>
              <a:latin typeface="Calibri"/>
              <a:cs typeface="Calibri"/>
            </a:rPr>
            <a:pPr algn="ctr"/>
            <a:t>101</a:t>
          </a:fld>
          <a:endParaRPr lang="en-US" sz="1600" b="1" i="0" u="none" strike="noStrike">
            <a:solidFill>
              <a:srgbClr val="000000"/>
            </a:solidFill>
            <a:latin typeface="Calibri"/>
            <a:cs typeface="Calibri"/>
          </a:endParaRPr>
        </a:p>
      </xdr:txBody>
    </xdr:sp>
    <xdr:clientData/>
  </xdr:twoCellAnchor>
  <xdr:twoCellAnchor>
    <xdr:from>
      <xdr:col>29</xdr:col>
      <xdr:colOff>158750</xdr:colOff>
      <xdr:row>26</xdr:row>
      <xdr:rowOff>139700</xdr:rowOff>
    </xdr:from>
    <xdr:to>
      <xdr:col>30</xdr:col>
      <xdr:colOff>463550</xdr:colOff>
      <xdr:row>28</xdr:row>
      <xdr:rowOff>0</xdr:rowOff>
    </xdr:to>
    <xdr:sp macro="" textlink="$O$10">
      <xdr:nvSpPr>
        <xdr:cNvPr id="71" name="TextBox 70"/>
        <xdr:cNvSpPr txBox="1"/>
      </xdr:nvSpPr>
      <xdr:spPr>
        <a:xfrm>
          <a:off x="22205950" y="51498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DE85E836-468D-4709-8849-F4F2AEE54738}" type="TxLink">
            <a:rPr lang="en-US" sz="1100" b="0" i="0" u="none" strike="noStrike">
              <a:solidFill>
                <a:srgbClr val="000000"/>
              </a:solidFill>
              <a:latin typeface="Calibri"/>
              <a:cs typeface="Calibri"/>
            </a:rPr>
            <a:pPr algn="ctr"/>
            <a:t>201</a:t>
          </a:fld>
          <a:endParaRPr lang="en-US" sz="1600" b="1" i="0" u="none" strike="noStrike">
            <a:solidFill>
              <a:srgbClr val="000000"/>
            </a:solidFill>
            <a:latin typeface="Calibri"/>
            <a:cs typeface="Calibri"/>
          </a:endParaRPr>
        </a:p>
      </xdr:txBody>
    </xdr:sp>
    <xdr:clientData/>
  </xdr:twoCellAnchor>
  <xdr:twoCellAnchor>
    <xdr:from>
      <xdr:col>29</xdr:col>
      <xdr:colOff>152400</xdr:colOff>
      <xdr:row>28</xdr:row>
      <xdr:rowOff>152400</xdr:rowOff>
    </xdr:from>
    <xdr:to>
      <xdr:col>30</xdr:col>
      <xdr:colOff>457200</xdr:colOff>
      <xdr:row>30</xdr:row>
      <xdr:rowOff>12700</xdr:rowOff>
    </xdr:to>
    <xdr:sp macro="" textlink="$O$14">
      <xdr:nvSpPr>
        <xdr:cNvPr id="72" name="TextBox 71"/>
        <xdr:cNvSpPr txBox="1"/>
      </xdr:nvSpPr>
      <xdr:spPr>
        <a:xfrm>
          <a:off x="22199600" y="55308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19FF40BE-2986-4739-9F41-9A9B7B247654}" type="TxLink">
            <a:rPr lang="en-US" sz="1100" b="0" i="0" u="none" strike="noStrike">
              <a:solidFill>
                <a:srgbClr val="000000"/>
              </a:solidFill>
              <a:latin typeface="Calibri"/>
              <a:cs typeface="Calibri"/>
            </a:rPr>
            <a:pPr algn="ctr"/>
            <a:t>201</a:t>
          </a:fld>
          <a:endParaRPr lang="en-US" sz="1600" b="1" i="0" u="none" strike="noStrike">
            <a:solidFill>
              <a:srgbClr val="000000"/>
            </a:solidFill>
            <a:latin typeface="Calibri"/>
            <a:cs typeface="Calibri"/>
          </a:endParaRPr>
        </a:p>
      </xdr:txBody>
    </xdr:sp>
    <xdr:clientData/>
  </xdr:twoCellAnchor>
  <xdr:twoCellAnchor>
    <xdr:from>
      <xdr:col>29</xdr:col>
      <xdr:colOff>139700</xdr:colOff>
      <xdr:row>30</xdr:row>
      <xdr:rowOff>139700</xdr:rowOff>
    </xdr:from>
    <xdr:to>
      <xdr:col>30</xdr:col>
      <xdr:colOff>444500</xdr:colOff>
      <xdr:row>32</xdr:row>
      <xdr:rowOff>0</xdr:rowOff>
    </xdr:to>
    <xdr:sp macro="" textlink="$O$18">
      <xdr:nvSpPr>
        <xdr:cNvPr id="73" name="TextBox 72"/>
        <xdr:cNvSpPr txBox="1"/>
      </xdr:nvSpPr>
      <xdr:spPr>
        <a:xfrm>
          <a:off x="22186900" y="58864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E55CAE47-A351-4FDF-B758-50BE1679F7F8}" type="TxLink">
            <a:rPr lang="en-US" sz="1100" b="0" i="0" u="none" strike="noStrike">
              <a:solidFill>
                <a:srgbClr val="000000"/>
              </a:solidFill>
              <a:latin typeface="Calibri"/>
              <a:cs typeface="Calibri"/>
            </a:rPr>
            <a:pPr algn="ctr"/>
            <a:t>201</a:t>
          </a:fld>
          <a:endParaRPr lang="en-US" sz="1600" b="1" i="0" u="none" strike="noStrike">
            <a:solidFill>
              <a:srgbClr val="000000"/>
            </a:solidFill>
            <a:latin typeface="Calibri"/>
            <a:cs typeface="Calibri"/>
          </a:endParaRPr>
        </a:p>
      </xdr:txBody>
    </xdr:sp>
    <xdr:clientData/>
  </xdr:twoCellAnchor>
  <xdr:twoCellAnchor>
    <xdr:from>
      <xdr:col>29</xdr:col>
      <xdr:colOff>139700</xdr:colOff>
      <xdr:row>32</xdr:row>
      <xdr:rowOff>120650</xdr:rowOff>
    </xdr:from>
    <xdr:to>
      <xdr:col>30</xdr:col>
      <xdr:colOff>444500</xdr:colOff>
      <xdr:row>33</xdr:row>
      <xdr:rowOff>165100</xdr:rowOff>
    </xdr:to>
    <xdr:sp macro="" textlink="$O$22">
      <xdr:nvSpPr>
        <xdr:cNvPr id="74" name="TextBox 73"/>
        <xdr:cNvSpPr txBox="1"/>
      </xdr:nvSpPr>
      <xdr:spPr>
        <a:xfrm>
          <a:off x="22186900" y="623570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0E5318C6-E55F-4870-96EE-114D5FFEE83C}" type="TxLink">
            <a:rPr lang="en-US" sz="1100" b="0" i="0" u="none" strike="noStrike">
              <a:solidFill>
                <a:srgbClr val="000000"/>
              </a:solidFill>
              <a:latin typeface="Calibri"/>
              <a:cs typeface="Calibri"/>
            </a:rPr>
            <a:pPr algn="ctr"/>
            <a:t>201</a:t>
          </a:fld>
          <a:endParaRPr lang="en-US" sz="1600" b="1" i="0" u="none" strike="noStrike">
            <a:solidFill>
              <a:srgbClr val="000000"/>
            </a:solidFill>
            <a:latin typeface="Calibri"/>
            <a:cs typeface="Calibri"/>
          </a:endParaRPr>
        </a:p>
      </xdr:txBody>
    </xdr:sp>
    <xdr:clientData/>
  </xdr:twoCellAnchor>
  <xdr:twoCellAnchor>
    <xdr:from>
      <xdr:col>29</xdr:col>
      <xdr:colOff>177800</xdr:colOff>
      <xdr:row>38</xdr:row>
      <xdr:rowOff>11579</xdr:rowOff>
    </xdr:from>
    <xdr:to>
      <xdr:col>30</xdr:col>
      <xdr:colOff>482600</xdr:colOff>
      <xdr:row>39</xdr:row>
      <xdr:rowOff>56029</xdr:rowOff>
    </xdr:to>
    <xdr:sp macro="" textlink="$S$11">
      <xdr:nvSpPr>
        <xdr:cNvPr id="75" name="TextBox 74"/>
        <xdr:cNvSpPr txBox="1"/>
      </xdr:nvSpPr>
      <xdr:spPr>
        <a:xfrm>
          <a:off x="22156271" y="7736167"/>
          <a:ext cx="917388" cy="231215"/>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5DAE238E-4721-4F1F-88D9-D7E2659EDEA1}" type="TxLink">
            <a:rPr lang="en-US" sz="1100" b="0" i="0" u="none" strike="noStrike">
              <a:solidFill>
                <a:srgbClr val="000000"/>
              </a:solidFill>
              <a:latin typeface="Calibri"/>
              <a:cs typeface="Calibri"/>
            </a:rPr>
            <a:pPr algn="ctr"/>
            <a:t>301</a:t>
          </a:fld>
          <a:endParaRPr lang="en-US" sz="1600" b="1" i="0" u="none" strike="noStrike">
            <a:solidFill>
              <a:srgbClr val="000000"/>
            </a:solidFill>
            <a:latin typeface="Calibri"/>
            <a:cs typeface="Calibri"/>
          </a:endParaRPr>
        </a:p>
      </xdr:txBody>
    </xdr:sp>
    <xdr:clientData/>
  </xdr:twoCellAnchor>
  <xdr:twoCellAnchor>
    <xdr:from>
      <xdr:col>29</xdr:col>
      <xdr:colOff>190500</xdr:colOff>
      <xdr:row>40</xdr:row>
      <xdr:rowOff>25400</xdr:rowOff>
    </xdr:from>
    <xdr:to>
      <xdr:col>30</xdr:col>
      <xdr:colOff>495300</xdr:colOff>
      <xdr:row>41</xdr:row>
      <xdr:rowOff>69850</xdr:rowOff>
    </xdr:to>
    <xdr:sp macro="" textlink="$S$15">
      <xdr:nvSpPr>
        <xdr:cNvPr id="76" name="TextBox 75"/>
        <xdr:cNvSpPr txBox="1"/>
      </xdr:nvSpPr>
      <xdr:spPr>
        <a:xfrm>
          <a:off x="22237700" y="76136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AEC1A617-A7E4-4C35-BBC3-4D02453BBE63}" type="TxLink">
            <a:rPr lang="en-US" sz="1100" b="0" i="0" u="none" strike="noStrike">
              <a:solidFill>
                <a:srgbClr val="000000"/>
              </a:solidFill>
              <a:latin typeface="Calibri"/>
              <a:cs typeface="Calibri"/>
            </a:rPr>
            <a:pPr algn="ctr"/>
            <a:t>301</a:t>
          </a:fld>
          <a:endParaRPr lang="en-US" sz="1600" b="1" i="0" u="none" strike="noStrike">
            <a:solidFill>
              <a:srgbClr val="000000"/>
            </a:solidFill>
            <a:latin typeface="Calibri"/>
            <a:cs typeface="Calibri"/>
          </a:endParaRPr>
        </a:p>
      </xdr:txBody>
    </xdr:sp>
    <xdr:clientData/>
  </xdr:twoCellAnchor>
  <xdr:twoCellAnchor>
    <xdr:from>
      <xdr:col>29</xdr:col>
      <xdr:colOff>184150</xdr:colOff>
      <xdr:row>42</xdr:row>
      <xdr:rowOff>12700</xdr:rowOff>
    </xdr:from>
    <xdr:to>
      <xdr:col>30</xdr:col>
      <xdr:colOff>488950</xdr:colOff>
      <xdr:row>43</xdr:row>
      <xdr:rowOff>57150</xdr:rowOff>
    </xdr:to>
    <xdr:sp macro="" textlink="$S$19">
      <xdr:nvSpPr>
        <xdr:cNvPr id="77" name="TextBox 76"/>
        <xdr:cNvSpPr txBox="1"/>
      </xdr:nvSpPr>
      <xdr:spPr>
        <a:xfrm>
          <a:off x="22231350" y="7969250"/>
          <a:ext cx="914400" cy="228600"/>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7D452506-1E2C-4DE6-8575-4F9633AF2AF5}" type="TxLink">
            <a:rPr lang="en-US" sz="1100" b="0" i="0" u="none" strike="noStrike">
              <a:solidFill>
                <a:srgbClr val="000000"/>
              </a:solidFill>
              <a:latin typeface="Calibri"/>
              <a:cs typeface="Calibri"/>
            </a:rPr>
            <a:pPr algn="ctr"/>
            <a:t>301</a:t>
          </a:fld>
          <a:endParaRPr lang="en-US" sz="1600" b="1" i="0" u="none" strike="noStrike">
            <a:solidFill>
              <a:srgbClr val="000000"/>
            </a:solidFill>
            <a:latin typeface="Calibri"/>
            <a:cs typeface="Calibri"/>
          </a:endParaRPr>
        </a:p>
      </xdr:txBody>
    </xdr:sp>
    <xdr:clientData/>
  </xdr:twoCellAnchor>
  <xdr:twoCellAnchor>
    <xdr:from>
      <xdr:col>29</xdr:col>
      <xdr:colOff>177800</xdr:colOff>
      <xdr:row>43</xdr:row>
      <xdr:rowOff>156508</xdr:rowOff>
    </xdr:from>
    <xdr:to>
      <xdr:col>30</xdr:col>
      <xdr:colOff>482600</xdr:colOff>
      <xdr:row>45</xdr:row>
      <xdr:rowOff>16808</xdr:rowOff>
    </xdr:to>
    <xdr:sp macro="" textlink="$S$23">
      <xdr:nvSpPr>
        <xdr:cNvPr id="78" name="TextBox 77"/>
        <xdr:cNvSpPr txBox="1"/>
      </xdr:nvSpPr>
      <xdr:spPr>
        <a:xfrm>
          <a:off x="22156271" y="8814920"/>
          <a:ext cx="917388" cy="233829"/>
        </a:xfrm>
        <a:prstGeom prst="rect">
          <a:avLst/>
        </a:prstGeom>
        <a:ln>
          <a:solidFill>
            <a:srgbClr val="00B05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fld id="{2998C341-BD80-4B19-B990-4772D7FDD37D}" type="TxLink">
            <a:rPr lang="en-US" sz="1100" b="0" i="0" u="none" strike="noStrike">
              <a:solidFill>
                <a:srgbClr val="000000"/>
              </a:solidFill>
              <a:latin typeface="Calibri"/>
              <a:cs typeface="Calibri"/>
            </a:rPr>
            <a:pPr algn="ctr"/>
            <a:t>301</a:t>
          </a:fld>
          <a:endParaRPr lang="en-US" sz="1600" b="1" i="0" u="none" strike="noStrike">
            <a:solidFill>
              <a:srgbClr val="000000"/>
            </a:solidFill>
            <a:latin typeface="Calibri"/>
            <a:cs typeface="Calibri"/>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265052</xdr:rowOff>
    </xdr:from>
    <xdr:to>
      <xdr:col>6</xdr:col>
      <xdr:colOff>38652</xdr:colOff>
      <xdr:row>2</xdr:row>
      <xdr:rowOff>138703</xdr:rowOff>
    </xdr:to>
    <xdr:pic>
      <xdr:nvPicPr>
        <xdr:cNvPr id="2" name="Picture 1"/>
        <xdr:cNvPicPr>
          <a:picLocks noChangeAspect="1"/>
        </xdr:cNvPicPr>
      </xdr:nvPicPr>
      <xdr:blipFill>
        <a:blip xmlns:r="http://schemas.openxmlformats.org/officeDocument/2006/relationships" r:embed="rId1"/>
        <a:stretch>
          <a:fillRect/>
        </a:stretch>
      </xdr:blipFill>
      <xdr:spPr>
        <a:xfrm>
          <a:off x="607391" y="265052"/>
          <a:ext cx="6421783" cy="3540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holidaycoro.com/longrang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7"/>
  <sheetViews>
    <sheetView tabSelected="1" zoomScale="85" zoomScaleNormal="85" workbookViewId="0">
      <selection activeCell="B2" sqref="B2"/>
    </sheetView>
  </sheetViews>
  <sheetFormatPr defaultRowHeight="14.5" x14ac:dyDescent="0.35"/>
  <cols>
    <col min="1" max="1" width="12.08984375" bestFit="1" customWidth="1"/>
    <col min="2" max="2" width="9.6328125" customWidth="1"/>
    <col min="3" max="3" width="5.7265625" bestFit="1" customWidth="1"/>
    <col min="4" max="4" width="12.54296875" customWidth="1"/>
    <col min="5" max="6" width="16.26953125" style="2" customWidth="1"/>
    <col min="7" max="7" width="6.08984375" style="1" bestFit="1" customWidth="1"/>
    <col min="8" max="8" width="7" style="1" customWidth="1"/>
    <col min="9" max="10" width="16.26953125" style="2" customWidth="1"/>
    <col min="11" max="12" width="8.7265625" style="2"/>
    <col min="13" max="14" width="16.26953125" style="2" customWidth="1"/>
    <col min="15" max="16" width="8.7265625" style="2"/>
    <col min="17" max="18" width="16.26953125" style="2" customWidth="1"/>
    <col min="19" max="20" width="8.7265625" style="2"/>
  </cols>
  <sheetData>
    <row r="1" spans="1:31" ht="23.5" x14ac:dyDescent="0.55000000000000004">
      <c r="B1" s="44" t="s">
        <v>40</v>
      </c>
      <c r="C1" s="44"/>
      <c r="D1" s="44"/>
      <c r="E1" s="44"/>
      <c r="F1" s="44"/>
      <c r="G1" s="44"/>
      <c r="H1" s="44"/>
      <c r="I1" s="44"/>
      <c r="J1" s="44"/>
      <c r="K1" s="44"/>
      <c r="L1" s="44"/>
      <c r="M1" s="44"/>
      <c r="N1" s="44"/>
      <c r="O1" s="44"/>
      <c r="P1" s="44"/>
      <c r="Q1" s="44"/>
      <c r="R1" s="44"/>
      <c r="S1" s="44"/>
      <c r="T1" s="44"/>
    </row>
    <row r="2" spans="1:31" ht="16.5" customHeight="1" x14ac:dyDescent="0.55000000000000004">
      <c r="B2" s="24"/>
      <c r="C2" s="24"/>
      <c r="D2" s="42"/>
      <c r="E2" s="49" t="s">
        <v>28</v>
      </c>
      <c r="F2" s="50"/>
      <c r="G2" s="50"/>
      <c r="H2" s="50"/>
      <c r="I2" s="50"/>
      <c r="J2" s="50"/>
      <c r="K2" s="50"/>
      <c r="L2" s="50"/>
      <c r="M2" s="50"/>
      <c r="N2" s="50"/>
      <c r="O2" s="50"/>
      <c r="P2" s="50"/>
      <c r="Q2" s="50"/>
      <c r="R2" s="50"/>
      <c r="S2" s="50"/>
      <c r="T2" s="51"/>
    </row>
    <row r="3" spans="1:31" x14ac:dyDescent="0.35">
      <c r="D3" s="4"/>
      <c r="E3" s="45" t="s">
        <v>24</v>
      </c>
      <c r="F3" s="46"/>
      <c r="G3" s="46"/>
      <c r="H3" s="47"/>
      <c r="I3" s="48" t="s">
        <v>25</v>
      </c>
      <c r="J3" s="48"/>
      <c r="K3" s="48"/>
      <c r="L3" s="48"/>
      <c r="M3" s="45" t="s">
        <v>26</v>
      </c>
      <c r="N3" s="46"/>
      <c r="O3" s="46"/>
      <c r="P3" s="47"/>
      <c r="Q3" s="45" t="s">
        <v>27</v>
      </c>
      <c r="R3" s="46"/>
      <c r="S3" s="46"/>
      <c r="T3" s="47"/>
    </row>
    <row r="4" spans="1:31" x14ac:dyDescent="0.35">
      <c r="D4" s="4" t="s">
        <v>29</v>
      </c>
      <c r="E4" s="45" t="s">
        <v>30</v>
      </c>
      <c r="F4" s="46"/>
      <c r="G4" s="46"/>
      <c r="H4" s="47"/>
      <c r="I4" s="45" t="s">
        <v>31</v>
      </c>
      <c r="J4" s="46"/>
      <c r="K4" s="46"/>
      <c r="L4" s="47"/>
      <c r="M4" s="45" t="s">
        <v>32</v>
      </c>
      <c r="N4" s="46"/>
      <c r="O4" s="46"/>
      <c r="P4" s="47"/>
      <c r="Q4" s="45" t="s">
        <v>33</v>
      </c>
      <c r="R4" s="46"/>
      <c r="S4" s="46"/>
      <c r="T4" s="47"/>
    </row>
    <row r="5" spans="1:31" x14ac:dyDescent="0.35">
      <c r="B5" s="1"/>
      <c r="C5" s="1"/>
      <c r="D5" s="4" t="s">
        <v>34</v>
      </c>
      <c r="E5" s="59">
        <f>SUM(D8,D12,D16,D20)</f>
        <v>400</v>
      </c>
      <c r="F5" s="60"/>
      <c r="G5" s="60"/>
      <c r="H5" s="61"/>
      <c r="I5" s="62">
        <f>SUM(D9,D13,D17,D21)</f>
        <v>400</v>
      </c>
      <c r="J5" s="62"/>
      <c r="K5" s="62"/>
      <c r="L5" s="62"/>
      <c r="M5" s="59">
        <f>SUM(D10,D14,D18,D22)</f>
        <v>400</v>
      </c>
      <c r="N5" s="60"/>
      <c r="O5" s="60"/>
      <c r="P5" s="61"/>
      <c r="Q5" s="59">
        <f>SUM(D11,D15,D19,D23)</f>
        <v>400</v>
      </c>
      <c r="R5" s="60"/>
      <c r="S5" s="60"/>
      <c r="T5" s="61"/>
      <c r="AE5" s="1"/>
    </row>
    <row r="6" spans="1:31" s="3" customFormat="1" x14ac:dyDescent="0.35">
      <c r="D6" s="4" t="s">
        <v>6</v>
      </c>
      <c r="E6" s="52">
        <v>0</v>
      </c>
      <c r="F6" s="53"/>
      <c r="G6" s="53"/>
      <c r="H6" s="54"/>
      <c r="I6" s="55">
        <f>SUM(E6+1)</f>
        <v>1</v>
      </c>
      <c r="J6" s="56"/>
      <c r="K6" s="56"/>
      <c r="L6" s="57"/>
      <c r="M6" s="55">
        <f>SUM(I6+1)</f>
        <v>2</v>
      </c>
      <c r="N6" s="58"/>
      <c r="O6" s="58"/>
      <c r="P6" s="57"/>
      <c r="Q6" s="55">
        <f>SUM(M6+1)</f>
        <v>3</v>
      </c>
      <c r="R6" s="58"/>
      <c r="S6" s="58"/>
      <c r="T6" s="57"/>
    </row>
    <row r="7" spans="1:31" s="3" customFormat="1" ht="44" thickBot="1" x14ac:dyDescent="0.4">
      <c r="A7" s="33" t="s">
        <v>10</v>
      </c>
      <c r="B7" s="33" t="s">
        <v>11</v>
      </c>
      <c r="C7" s="33" t="s">
        <v>8</v>
      </c>
      <c r="D7" s="3" t="s">
        <v>23</v>
      </c>
      <c r="E7" s="5" t="s">
        <v>0</v>
      </c>
      <c r="F7" s="6" t="s">
        <v>3</v>
      </c>
      <c r="G7" s="6" t="s">
        <v>7</v>
      </c>
      <c r="H7" s="7" t="s">
        <v>9</v>
      </c>
      <c r="I7" s="3" t="s">
        <v>1</v>
      </c>
      <c r="J7" s="3" t="s">
        <v>4</v>
      </c>
      <c r="K7" s="3" t="s">
        <v>7</v>
      </c>
      <c r="L7" s="3" t="s">
        <v>9</v>
      </c>
      <c r="M7" s="5" t="s">
        <v>2</v>
      </c>
      <c r="N7" s="6" t="s">
        <v>5</v>
      </c>
      <c r="O7" s="6" t="s">
        <v>7</v>
      </c>
      <c r="P7" s="7" t="s">
        <v>9</v>
      </c>
      <c r="Q7" s="5" t="s">
        <v>2</v>
      </c>
      <c r="R7" s="6" t="s">
        <v>5</v>
      </c>
      <c r="S7" s="6" t="s">
        <v>7</v>
      </c>
      <c r="T7" s="7" t="s">
        <v>9</v>
      </c>
    </row>
    <row r="8" spans="1:31" ht="15" thickBot="1" x14ac:dyDescent="0.4">
      <c r="A8" s="35">
        <v>1</v>
      </c>
      <c r="B8" s="34">
        <v>1</v>
      </c>
      <c r="C8" s="35">
        <v>1</v>
      </c>
      <c r="D8" s="9">
        <v>100</v>
      </c>
      <c r="E8" s="10">
        <v>1</v>
      </c>
      <c r="F8" s="21">
        <f>SUM((E8+($D$8*3))-1)</f>
        <v>300</v>
      </c>
      <c r="G8" s="9">
        <v>1</v>
      </c>
      <c r="H8" s="22">
        <f>SUM(D8+G8)-1</f>
        <v>100</v>
      </c>
      <c r="I8" s="12"/>
      <c r="J8" s="12"/>
      <c r="K8" s="12"/>
      <c r="L8" s="12"/>
      <c r="M8" s="13"/>
      <c r="N8" s="12"/>
      <c r="O8" s="12"/>
      <c r="P8" s="14"/>
      <c r="Q8" s="13"/>
      <c r="R8" s="12"/>
      <c r="S8" s="12"/>
      <c r="T8" s="14"/>
    </row>
    <row r="9" spans="1:31" ht="15" thickBot="1" x14ac:dyDescent="0.4">
      <c r="A9" s="37">
        <v>2</v>
      </c>
      <c r="B9" s="36">
        <v>2</v>
      </c>
      <c r="C9" s="37">
        <v>2</v>
      </c>
      <c r="D9" s="9">
        <v>100</v>
      </c>
      <c r="E9" s="13"/>
      <c r="F9" s="12"/>
      <c r="G9" s="8"/>
      <c r="H9" s="11"/>
      <c r="I9" s="15">
        <f>SUM(F20+1)</f>
        <v>1201</v>
      </c>
      <c r="J9" s="21">
        <f>SUM(($D$9*3)+I9)-1</f>
        <v>1500</v>
      </c>
      <c r="K9" s="16">
        <f>SUM(H8+1)</f>
        <v>101</v>
      </c>
      <c r="L9" s="18">
        <f>SUM(K9+D9)-1</f>
        <v>200</v>
      </c>
      <c r="M9" s="13"/>
      <c r="N9" s="12"/>
      <c r="O9" s="12"/>
      <c r="P9" s="14"/>
      <c r="Q9" s="13"/>
      <c r="R9" s="12"/>
      <c r="S9" s="12"/>
      <c r="T9" s="14"/>
    </row>
    <row r="10" spans="1:31" ht="15" thickBot="1" x14ac:dyDescent="0.4">
      <c r="A10" s="39">
        <v>3</v>
      </c>
      <c r="B10" s="38">
        <v>3</v>
      </c>
      <c r="C10" s="39">
        <v>3</v>
      </c>
      <c r="D10" s="9">
        <v>100</v>
      </c>
      <c r="E10" s="13"/>
      <c r="F10" s="12"/>
      <c r="G10" s="8"/>
      <c r="H10" s="11"/>
      <c r="I10" s="12"/>
      <c r="J10" s="12"/>
      <c r="K10" s="12"/>
      <c r="L10" s="12"/>
      <c r="M10" s="17">
        <f>SUM(J21+1)</f>
        <v>2401</v>
      </c>
      <c r="N10" s="21">
        <f>SUM(($D$10*3)+M10)-1</f>
        <v>2700</v>
      </c>
      <c r="O10" s="16">
        <f>SUM(L9+1)</f>
        <v>201</v>
      </c>
      <c r="P10" s="23">
        <f>SUM(O10+D10)-1</f>
        <v>300</v>
      </c>
      <c r="Q10" s="13"/>
      <c r="R10" s="12"/>
      <c r="S10" s="12"/>
      <c r="T10" s="14"/>
    </row>
    <row r="11" spans="1:31" ht="15" thickBot="1" x14ac:dyDescent="0.4">
      <c r="A11" s="41">
        <v>4</v>
      </c>
      <c r="B11" s="40">
        <v>4</v>
      </c>
      <c r="C11" s="41">
        <v>4</v>
      </c>
      <c r="D11" s="9">
        <v>100</v>
      </c>
      <c r="E11" s="13"/>
      <c r="F11" s="12"/>
      <c r="G11" s="8"/>
      <c r="H11" s="11"/>
      <c r="I11" s="12"/>
      <c r="J11" s="12"/>
      <c r="K11" s="12"/>
      <c r="L11" s="12"/>
      <c r="M11" s="13"/>
      <c r="N11" s="12"/>
      <c r="O11" s="12"/>
      <c r="P11" s="14"/>
      <c r="Q11" s="17">
        <f>SUM(N22+1)</f>
        <v>3601</v>
      </c>
      <c r="R11" s="21">
        <f>SUM(($D$11*3)+Q11)-1</f>
        <v>3900</v>
      </c>
      <c r="S11" s="16">
        <f>SUM(P10+1)</f>
        <v>301</v>
      </c>
      <c r="T11" s="23">
        <f>SUM((S11+D11)-1)</f>
        <v>400</v>
      </c>
    </row>
    <row r="12" spans="1:31" ht="15" thickBot="1" x14ac:dyDescent="0.4">
      <c r="A12" s="35">
        <v>5</v>
      </c>
      <c r="B12" s="34">
        <v>1</v>
      </c>
      <c r="C12" s="35">
        <v>1</v>
      </c>
      <c r="D12" s="9">
        <v>100</v>
      </c>
      <c r="E12" s="20">
        <f>SUM(F8+1)</f>
        <v>301</v>
      </c>
      <c r="F12" s="19">
        <f>SUM($D$12*3)+F8</f>
        <v>600</v>
      </c>
      <c r="G12" s="9">
        <v>1</v>
      </c>
      <c r="H12" s="22">
        <f>SUM(D12+G12)-1</f>
        <v>100</v>
      </c>
      <c r="I12" s="12"/>
      <c r="J12" s="12"/>
      <c r="K12" s="12"/>
      <c r="L12" s="12"/>
      <c r="M12" s="13"/>
      <c r="N12" s="12"/>
      <c r="O12" s="12"/>
      <c r="P12" s="14"/>
      <c r="Q12" s="13"/>
      <c r="R12" s="12"/>
      <c r="S12" s="12"/>
      <c r="T12" s="14"/>
    </row>
    <row r="13" spans="1:31" ht="15" thickBot="1" x14ac:dyDescent="0.4">
      <c r="A13" s="37">
        <v>6</v>
      </c>
      <c r="B13" s="36">
        <v>2</v>
      </c>
      <c r="C13" s="37">
        <v>2</v>
      </c>
      <c r="D13" s="9">
        <v>100</v>
      </c>
      <c r="E13" s="13"/>
      <c r="F13" s="12"/>
      <c r="G13" s="8"/>
      <c r="H13" s="11"/>
      <c r="I13" s="19">
        <f>SUM(J9+1)</f>
        <v>1501</v>
      </c>
      <c r="J13" s="19">
        <f>SUM($D$13*3)+J9</f>
        <v>1800</v>
      </c>
      <c r="K13" s="16">
        <f>SUM(H12+1)</f>
        <v>101</v>
      </c>
      <c r="L13" s="18">
        <f>SUM(K13+D13)-1</f>
        <v>200</v>
      </c>
      <c r="M13" s="13"/>
      <c r="N13" s="12"/>
      <c r="O13" s="12"/>
      <c r="P13" s="14"/>
      <c r="Q13" s="13"/>
      <c r="R13" s="12"/>
      <c r="S13" s="12"/>
      <c r="T13" s="14"/>
    </row>
    <row r="14" spans="1:31" ht="15" thickBot="1" x14ac:dyDescent="0.4">
      <c r="A14" s="39">
        <v>7</v>
      </c>
      <c r="B14" s="38">
        <v>3</v>
      </c>
      <c r="C14" s="39">
        <v>3</v>
      </c>
      <c r="D14" s="9">
        <v>100</v>
      </c>
      <c r="E14" s="13"/>
      <c r="F14" s="12"/>
      <c r="G14" s="8"/>
      <c r="H14" s="11"/>
      <c r="I14" s="12"/>
      <c r="J14" s="12"/>
      <c r="K14" s="12"/>
      <c r="L14" s="12"/>
      <c r="M14" s="20">
        <f>SUM(N10+1)</f>
        <v>2701</v>
      </c>
      <c r="N14" s="19">
        <f>SUM($D$14*3)+N10</f>
        <v>3000</v>
      </c>
      <c r="O14" s="16">
        <f>SUM(L13+1)</f>
        <v>201</v>
      </c>
      <c r="P14" s="23">
        <f>SUM(O14+D13)-1</f>
        <v>300</v>
      </c>
      <c r="Q14" s="13"/>
      <c r="R14" s="12"/>
      <c r="S14" s="12"/>
      <c r="T14" s="14"/>
    </row>
    <row r="15" spans="1:31" ht="15" thickBot="1" x14ac:dyDescent="0.4">
      <c r="A15" s="41">
        <v>8</v>
      </c>
      <c r="B15" s="40">
        <v>4</v>
      </c>
      <c r="C15" s="41">
        <v>4</v>
      </c>
      <c r="D15" s="9">
        <v>100</v>
      </c>
      <c r="E15" s="13"/>
      <c r="F15" s="12"/>
      <c r="G15" s="8"/>
      <c r="H15" s="11"/>
      <c r="I15" s="12"/>
      <c r="J15" s="12"/>
      <c r="K15" s="12"/>
      <c r="L15" s="12"/>
      <c r="M15" s="13"/>
      <c r="N15" s="12"/>
      <c r="O15" s="12"/>
      <c r="P15" s="14"/>
      <c r="Q15" s="20">
        <f>SUM(R11+1)</f>
        <v>3901</v>
      </c>
      <c r="R15" s="19">
        <f>SUM($D$15*3)+R11</f>
        <v>4200</v>
      </c>
      <c r="S15" s="16">
        <f>SUM(P14+1)</f>
        <v>301</v>
      </c>
      <c r="T15" s="23">
        <f>SUM((S15+D15)-1)</f>
        <v>400</v>
      </c>
    </row>
    <row r="16" spans="1:31" ht="15" thickBot="1" x14ac:dyDescent="0.4">
      <c r="A16" s="35">
        <v>9</v>
      </c>
      <c r="B16" s="34">
        <v>1</v>
      </c>
      <c r="C16" s="35">
        <v>1</v>
      </c>
      <c r="D16" s="9">
        <v>100</v>
      </c>
      <c r="E16" s="20">
        <f>SUM(F12+1)</f>
        <v>601</v>
      </c>
      <c r="F16" s="19">
        <f>SUM($D$16*3)+F12</f>
        <v>900</v>
      </c>
      <c r="G16" s="9">
        <v>1</v>
      </c>
      <c r="H16" s="22">
        <f>SUM(D16+G16)-1</f>
        <v>100</v>
      </c>
      <c r="I16" s="12"/>
      <c r="J16" s="12"/>
      <c r="K16" s="12"/>
      <c r="L16" s="12"/>
      <c r="M16" s="13"/>
      <c r="N16" s="12"/>
      <c r="O16" s="12"/>
      <c r="P16" s="14"/>
      <c r="Q16" s="13"/>
      <c r="R16" s="12"/>
      <c r="S16" s="12"/>
      <c r="T16" s="14"/>
    </row>
    <row r="17" spans="1:20" ht="15" thickBot="1" x14ac:dyDescent="0.4">
      <c r="A17" s="37">
        <v>10</v>
      </c>
      <c r="B17" s="36">
        <v>2</v>
      </c>
      <c r="C17" s="37">
        <v>2</v>
      </c>
      <c r="D17" s="9">
        <v>100</v>
      </c>
      <c r="E17" s="13"/>
      <c r="F17" s="12"/>
      <c r="G17" s="8"/>
      <c r="H17" s="11"/>
      <c r="I17" s="19">
        <f>SUM(J13+1)</f>
        <v>1801</v>
      </c>
      <c r="J17" s="19">
        <f>SUM($D$17*3)+J13</f>
        <v>2100</v>
      </c>
      <c r="K17" s="16">
        <f>SUM(H16+1)</f>
        <v>101</v>
      </c>
      <c r="L17" s="18">
        <f>SUM(K17+D17)-1</f>
        <v>200</v>
      </c>
      <c r="M17" s="13"/>
      <c r="N17" s="12"/>
      <c r="O17" s="12"/>
      <c r="P17" s="14"/>
      <c r="Q17" s="13"/>
      <c r="R17" s="12"/>
      <c r="S17" s="12"/>
      <c r="T17" s="14"/>
    </row>
    <row r="18" spans="1:20" ht="15" thickBot="1" x14ac:dyDescent="0.4">
      <c r="A18" s="39">
        <v>11</v>
      </c>
      <c r="B18" s="38">
        <v>3</v>
      </c>
      <c r="C18" s="39">
        <v>3</v>
      </c>
      <c r="D18" s="9">
        <v>100</v>
      </c>
      <c r="E18" s="13"/>
      <c r="F18" s="12"/>
      <c r="G18" s="8"/>
      <c r="H18" s="11"/>
      <c r="I18" s="12"/>
      <c r="J18" s="12"/>
      <c r="K18" s="12"/>
      <c r="L18" s="12"/>
      <c r="M18" s="20">
        <f>SUM(N14+1)</f>
        <v>3001</v>
      </c>
      <c r="N18" s="19">
        <f>SUM($D$18*3)+N14</f>
        <v>3300</v>
      </c>
      <c r="O18" s="16">
        <f>SUM(L17+1)</f>
        <v>201</v>
      </c>
      <c r="P18" s="23">
        <f>SUM(O18+D17)-1</f>
        <v>300</v>
      </c>
      <c r="Q18" s="13"/>
      <c r="R18" s="12"/>
      <c r="S18" s="12"/>
      <c r="T18" s="14"/>
    </row>
    <row r="19" spans="1:20" ht="15" thickBot="1" x14ac:dyDescent="0.4">
      <c r="A19" s="41">
        <v>12</v>
      </c>
      <c r="B19" s="40">
        <v>4</v>
      </c>
      <c r="C19" s="41">
        <v>4</v>
      </c>
      <c r="D19" s="9">
        <v>100</v>
      </c>
      <c r="E19" s="13"/>
      <c r="F19" s="12"/>
      <c r="G19" s="8"/>
      <c r="H19" s="11"/>
      <c r="I19" s="12"/>
      <c r="J19" s="12"/>
      <c r="K19" s="12"/>
      <c r="L19" s="12"/>
      <c r="M19" s="13"/>
      <c r="N19" s="12"/>
      <c r="O19" s="12"/>
      <c r="P19" s="14"/>
      <c r="Q19" s="20">
        <f>SUM(R15+1)</f>
        <v>4201</v>
      </c>
      <c r="R19" s="19">
        <f>SUM($D$19*3)+R15</f>
        <v>4500</v>
      </c>
      <c r="S19" s="16">
        <f>SUM(P18+1)</f>
        <v>301</v>
      </c>
      <c r="T19" s="23">
        <f>SUM((S19+D19)-1)</f>
        <v>400</v>
      </c>
    </row>
    <row r="20" spans="1:20" ht="15" thickBot="1" x14ac:dyDescent="0.4">
      <c r="A20" s="35">
        <v>13</v>
      </c>
      <c r="B20" s="34">
        <v>1</v>
      </c>
      <c r="C20" s="35">
        <v>1</v>
      </c>
      <c r="D20" s="9">
        <v>100</v>
      </c>
      <c r="E20" s="20">
        <f>SUM(F16+1)</f>
        <v>901</v>
      </c>
      <c r="F20" s="19">
        <f>SUM($D$20*3)+F16</f>
        <v>1200</v>
      </c>
      <c r="G20" s="9">
        <v>1</v>
      </c>
      <c r="H20" s="22">
        <f>SUM(D20+G20)-1</f>
        <v>100</v>
      </c>
      <c r="I20" s="12"/>
      <c r="J20" s="12"/>
      <c r="K20" s="12"/>
      <c r="L20" s="12"/>
      <c r="M20" s="13"/>
      <c r="N20" s="12"/>
      <c r="O20" s="12"/>
      <c r="P20" s="14"/>
      <c r="Q20" s="13"/>
      <c r="R20" s="12"/>
      <c r="S20" s="12"/>
      <c r="T20" s="14"/>
    </row>
    <row r="21" spans="1:20" ht="15" thickBot="1" x14ac:dyDescent="0.4">
      <c r="A21" s="37">
        <v>14</v>
      </c>
      <c r="B21" s="36">
        <v>2</v>
      </c>
      <c r="C21" s="37">
        <v>2</v>
      </c>
      <c r="D21" s="9">
        <v>100</v>
      </c>
      <c r="E21" s="13"/>
      <c r="F21" s="12"/>
      <c r="G21" s="8"/>
      <c r="H21" s="11"/>
      <c r="I21" s="19">
        <f>SUM(J17+1)</f>
        <v>2101</v>
      </c>
      <c r="J21" s="19">
        <f>SUM($D$21*3)+J17</f>
        <v>2400</v>
      </c>
      <c r="K21" s="16">
        <f>SUM(H20+1)</f>
        <v>101</v>
      </c>
      <c r="L21" s="18">
        <f>SUM(K21+D21)-1</f>
        <v>200</v>
      </c>
      <c r="M21" s="13"/>
      <c r="N21" s="12"/>
      <c r="O21" s="12"/>
      <c r="P21" s="14"/>
      <c r="Q21" s="13"/>
      <c r="R21" s="12"/>
      <c r="S21" s="12"/>
      <c r="T21" s="14"/>
    </row>
    <row r="22" spans="1:20" ht="15" thickBot="1" x14ac:dyDescent="0.4">
      <c r="A22" s="39">
        <v>15</v>
      </c>
      <c r="B22" s="38">
        <v>3</v>
      </c>
      <c r="C22" s="39">
        <v>3</v>
      </c>
      <c r="D22" s="9">
        <v>100</v>
      </c>
      <c r="E22" s="13"/>
      <c r="F22" s="12"/>
      <c r="G22" s="8"/>
      <c r="H22" s="11"/>
      <c r="I22" s="12"/>
      <c r="J22" s="12"/>
      <c r="K22" s="12"/>
      <c r="L22" s="12"/>
      <c r="M22" s="20">
        <f>SUM(N18+1)</f>
        <v>3301</v>
      </c>
      <c r="N22" s="19">
        <f>SUM($D$22*3)+N18</f>
        <v>3600</v>
      </c>
      <c r="O22" s="16">
        <f>SUM(L21+1)</f>
        <v>201</v>
      </c>
      <c r="P22" s="23">
        <f>SUM(O22+D21)-1</f>
        <v>300</v>
      </c>
      <c r="Q22" s="13"/>
      <c r="R22" s="12"/>
      <c r="S22" s="12"/>
      <c r="T22" s="14"/>
    </row>
    <row r="23" spans="1:20" ht="15" thickBot="1" x14ac:dyDescent="0.4">
      <c r="A23" s="41">
        <v>16</v>
      </c>
      <c r="B23" s="40">
        <v>4</v>
      </c>
      <c r="C23" s="41">
        <v>4</v>
      </c>
      <c r="D23" s="9">
        <v>100</v>
      </c>
      <c r="E23" s="13"/>
      <c r="F23" s="12"/>
      <c r="G23" s="8"/>
      <c r="H23" s="11"/>
      <c r="I23" s="12"/>
      <c r="J23" s="12"/>
      <c r="K23" s="12"/>
      <c r="L23" s="12"/>
      <c r="M23" s="13"/>
      <c r="N23" s="12"/>
      <c r="O23" s="12"/>
      <c r="P23" s="14"/>
      <c r="Q23" s="20">
        <f>SUM(R19+1)</f>
        <v>4501</v>
      </c>
      <c r="R23" s="19">
        <f>SUM($D$23*3)+R19</f>
        <v>4800</v>
      </c>
      <c r="S23" s="16">
        <f>SUM(P22+1)</f>
        <v>301</v>
      </c>
      <c r="T23" s="23">
        <f>SUM((S23+D23)-1)</f>
        <v>400</v>
      </c>
    </row>
    <row r="25" spans="1:20" x14ac:dyDescent="0.35">
      <c r="D25" s="2"/>
    </row>
    <row r="51" spans="2:4" x14ac:dyDescent="0.35">
      <c r="B51" t="s">
        <v>21</v>
      </c>
    </row>
    <row r="52" spans="2:4" x14ac:dyDescent="0.35">
      <c r="B52" t="s">
        <v>22</v>
      </c>
    </row>
    <row r="53" spans="2:4" x14ac:dyDescent="0.35">
      <c r="B53" t="s">
        <v>35</v>
      </c>
    </row>
    <row r="54" spans="2:4" x14ac:dyDescent="0.35">
      <c r="B54" t="s">
        <v>36</v>
      </c>
    </row>
    <row r="55" spans="2:4" x14ac:dyDescent="0.35">
      <c r="B55" t="s">
        <v>37</v>
      </c>
    </row>
    <row r="56" spans="2:4" x14ac:dyDescent="0.35">
      <c r="B56" t="s">
        <v>38</v>
      </c>
    </row>
    <row r="57" spans="2:4" x14ac:dyDescent="0.35">
      <c r="D57" s="43" t="s">
        <v>39</v>
      </c>
    </row>
  </sheetData>
  <mergeCells count="18">
    <mergeCell ref="E6:H6"/>
    <mergeCell ref="I6:L6"/>
    <mergeCell ref="M6:P6"/>
    <mergeCell ref="Q6:T6"/>
    <mergeCell ref="E4:H4"/>
    <mergeCell ref="I4:L4"/>
    <mergeCell ref="M4:P4"/>
    <mergeCell ref="Q4:T4"/>
    <mergeCell ref="E5:H5"/>
    <mergeCell ref="I5:L5"/>
    <mergeCell ref="M5:P5"/>
    <mergeCell ref="Q5:T5"/>
    <mergeCell ref="B1:T1"/>
    <mergeCell ref="E3:H3"/>
    <mergeCell ref="I3:L3"/>
    <mergeCell ref="M3:P3"/>
    <mergeCell ref="Q3:T3"/>
    <mergeCell ref="E2:T2"/>
  </mergeCells>
  <hyperlinks>
    <hyperlink ref="D57" r:id="rId1"/>
  </hyperlinks>
  <pageMargins left="0.7" right="0.7" top="0.75" bottom="0.75" header="0.3" footer="0.3"/>
  <pageSetup orientation="portrait" horizontalDpi="203" verticalDpi="203"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7"/>
  <sheetViews>
    <sheetView zoomScale="115" zoomScaleNormal="115" workbookViewId="0">
      <selection activeCell="B13" activeCellId="2" sqref="B5 B9 B13"/>
    </sheetView>
  </sheetViews>
  <sheetFormatPr defaultRowHeight="14.5" x14ac:dyDescent="0.35"/>
  <cols>
    <col min="2" max="2" width="14.90625" style="2" bestFit="1" customWidth="1"/>
    <col min="3" max="3" width="15.453125" style="1" bestFit="1" customWidth="1"/>
    <col min="4" max="4" width="19.6328125" style="1" bestFit="1" customWidth="1"/>
    <col min="5" max="5" width="21.08984375" style="1" bestFit="1" customWidth="1"/>
    <col min="6" max="6" width="20.26953125" style="1" bestFit="1" customWidth="1"/>
    <col min="7" max="7" width="9.1796875" style="1" bestFit="1" customWidth="1"/>
    <col min="8" max="8" width="8.1796875" style="1" customWidth="1"/>
  </cols>
  <sheetData>
    <row r="1" spans="1:19" ht="23.5" x14ac:dyDescent="0.55000000000000004">
      <c r="A1" s="24"/>
      <c r="B1" s="24"/>
      <c r="C1" s="25"/>
      <c r="D1" s="25"/>
      <c r="E1" s="25"/>
      <c r="F1" s="25"/>
      <c r="G1" s="25"/>
      <c r="H1" s="25"/>
      <c r="I1" s="24"/>
      <c r="J1" s="24"/>
      <c r="K1" s="24"/>
      <c r="L1" s="24"/>
      <c r="M1" s="24"/>
      <c r="N1" s="24"/>
      <c r="O1" s="24"/>
      <c r="P1" s="24"/>
      <c r="Q1" s="24"/>
      <c r="R1" s="24"/>
      <c r="S1" s="24"/>
    </row>
    <row r="4" spans="1:19" x14ac:dyDescent="0.35">
      <c r="B4" s="27" t="s">
        <v>12</v>
      </c>
      <c r="C4" s="28" t="s">
        <v>13</v>
      </c>
      <c r="D4" s="28" t="s">
        <v>14</v>
      </c>
      <c r="E4" s="28" t="s">
        <v>15</v>
      </c>
      <c r="F4" s="28" t="s">
        <v>16</v>
      </c>
      <c r="G4" s="28" t="s">
        <v>17</v>
      </c>
      <c r="H4" s="28" t="s">
        <v>18</v>
      </c>
    </row>
    <row r="5" spans="1:19" x14ac:dyDescent="0.35">
      <c r="B5" s="29">
        <v>1</v>
      </c>
      <c r="C5" s="30">
        <v>1</v>
      </c>
      <c r="D5" s="31">
        <f>'HinksPix Output Settings Tab'!D8*3</f>
        <v>300</v>
      </c>
      <c r="E5" s="31">
        <f>'HinksPix Output Settings Tab'!E8</f>
        <v>1</v>
      </c>
      <c r="F5" s="31">
        <f>'HinksPix Output Settings Tab'!F8</f>
        <v>300</v>
      </c>
      <c r="G5" s="32">
        <f>'HinksPix Output Settings Tab'!G8</f>
        <v>1</v>
      </c>
      <c r="H5" s="32">
        <f>'HinksPix Output Settings Tab'!H8</f>
        <v>100</v>
      </c>
    </row>
    <row r="6" spans="1:19" x14ac:dyDescent="0.35">
      <c r="B6" s="29">
        <v>2</v>
      </c>
      <c r="C6" s="31">
        <f>SUM(C17+1)</f>
        <v>5</v>
      </c>
      <c r="D6" s="31">
        <f>'HinksPix Output Settings Tab'!D9*3</f>
        <v>300</v>
      </c>
      <c r="E6" s="31">
        <f>SUM('HinksPix Output Settings Tab'!I9)</f>
        <v>1201</v>
      </c>
      <c r="F6" s="31">
        <f>'HinksPix Output Settings Tab'!J9</f>
        <v>1500</v>
      </c>
      <c r="G6" s="32">
        <f>'HinksPix Output Settings Tab'!G12</f>
        <v>1</v>
      </c>
      <c r="H6" s="32">
        <f>'HinksPix Output Settings Tab'!H12</f>
        <v>100</v>
      </c>
    </row>
    <row r="7" spans="1:19" x14ac:dyDescent="0.35">
      <c r="B7" s="29">
        <v>3</v>
      </c>
      <c r="C7" s="31">
        <f>SUM(C18+1)</f>
        <v>9</v>
      </c>
      <c r="D7" s="31">
        <f>'HinksPix Output Settings Tab'!D10*3</f>
        <v>300</v>
      </c>
      <c r="E7" s="31">
        <f>SUM('HinksPix Output Settings Tab'!M10)</f>
        <v>2401</v>
      </c>
      <c r="F7" s="31">
        <f>'HinksPix Output Settings Tab'!N10</f>
        <v>2700</v>
      </c>
      <c r="G7" s="32">
        <f>'HinksPix Output Settings Tab'!G16</f>
        <v>1</v>
      </c>
      <c r="H7" s="32">
        <f>'HinksPix Output Settings Tab'!H16</f>
        <v>100</v>
      </c>
    </row>
    <row r="8" spans="1:19" x14ac:dyDescent="0.35">
      <c r="B8" s="29">
        <v>4</v>
      </c>
      <c r="C8" s="31">
        <f>SUM(C19+1)</f>
        <v>13</v>
      </c>
      <c r="D8" s="31">
        <f>'HinksPix Output Settings Tab'!D11*3</f>
        <v>300</v>
      </c>
      <c r="E8" s="31">
        <f>SUM('HinksPix Output Settings Tab'!Q11)</f>
        <v>3601</v>
      </c>
      <c r="F8" s="31">
        <f>'HinksPix Output Settings Tab'!R11</f>
        <v>3900</v>
      </c>
      <c r="G8" s="32">
        <f>'HinksPix Output Settings Tab'!G20</f>
        <v>1</v>
      </c>
      <c r="H8" s="32">
        <f>'HinksPix Output Settings Tab'!H20</f>
        <v>100</v>
      </c>
    </row>
    <row r="9" spans="1:19" x14ac:dyDescent="0.35">
      <c r="B9" s="29">
        <v>5</v>
      </c>
      <c r="C9" s="31">
        <f t="shared" ref="C9:C20" si="0">SUM(C5+1)</f>
        <v>2</v>
      </c>
      <c r="D9" s="31">
        <f>'HinksPix Output Settings Tab'!D12*3</f>
        <v>300</v>
      </c>
      <c r="E9" s="31">
        <f>'HinksPix Output Settings Tab'!E12</f>
        <v>301</v>
      </c>
      <c r="F9" s="31">
        <f>'HinksPix Output Settings Tab'!F12</f>
        <v>600</v>
      </c>
      <c r="G9" s="32">
        <f>'HinksPix Output Settings Tab'!K9</f>
        <v>101</v>
      </c>
      <c r="H9" s="32">
        <f>'HinksPix Output Settings Tab'!L9</f>
        <v>200</v>
      </c>
    </row>
    <row r="10" spans="1:19" x14ac:dyDescent="0.35">
      <c r="B10" s="29">
        <v>6</v>
      </c>
      <c r="C10" s="31">
        <f t="shared" si="0"/>
        <v>6</v>
      </c>
      <c r="D10" s="31">
        <f>'HinksPix Output Settings Tab'!D13*3</f>
        <v>300</v>
      </c>
      <c r="E10" s="31">
        <f>SUM('HinksPix Output Settings Tab'!I13)</f>
        <v>1501</v>
      </c>
      <c r="F10" s="31">
        <f>'HinksPix Output Settings Tab'!J13</f>
        <v>1800</v>
      </c>
      <c r="G10" s="32">
        <f>'HinksPix Output Settings Tab'!K13</f>
        <v>101</v>
      </c>
      <c r="H10" s="32">
        <f>'HinksPix Output Settings Tab'!L13</f>
        <v>200</v>
      </c>
    </row>
    <row r="11" spans="1:19" x14ac:dyDescent="0.35">
      <c r="B11" s="29">
        <v>7</v>
      </c>
      <c r="C11" s="31">
        <f t="shared" si="0"/>
        <v>10</v>
      </c>
      <c r="D11" s="31">
        <f>'HinksPix Output Settings Tab'!D14*3</f>
        <v>300</v>
      </c>
      <c r="E11" s="31">
        <f>SUM('HinksPix Output Settings Tab'!M14)</f>
        <v>2701</v>
      </c>
      <c r="F11" s="31">
        <f>'HinksPix Output Settings Tab'!N14</f>
        <v>3000</v>
      </c>
      <c r="G11" s="32">
        <f>'HinksPix Output Settings Tab'!K17</f>
        <v>101</v>
      </c>
      <c r="H11" s="32">
        <f>'HinksPix Output Settings Tab'!L17</f>
        <v>200</v>
      </c>
    </row>
    <row r="12" spans="1:19" x14ac:dyDescent="0.35">
      <c r="B12" s="29">
        <v>8</v>
      </c>
      <c r="C12" s="31">
        <f t="shared" si="0"/>
        <v>14</v>
      </c>
      <c r="D12" s="31">
        <f>'HinksPix Output Settings Tab'!D15*3</f>
        <v>300</v>
      </c>
      <c r="E12" s="31">
        <f>SUM('HinksPix Output Settings Tab'!Q15)</f>
        <v>3901</v>
      </c>
      <c r="F12" s="31">
        <f>'HinksPix Output Settings Tab'!R15</f>
        <v>4200</v>
      </c>
      <c r="G12" s="32">
        <f>'HinksPix Output Settings Tab'!K21</f>
        <v>101</v>
      </c>
      <c r="H12" s="32">
        <f>'HinksPix Output Settings Tab'!L21</f>
        <v>200</v>
      </c>
    </row>
    <row r="13" spans="1:19" x14ac:dyDescent="0.35">
      <c r="B13" s="29">
        <v>9</v>
      </c>
      <c r="C13" s="31">
        <f t="shared" si="0"/>
        <v>3</v>
      </c>
      <c r="D13" s="31">
        <f>'HinksPix Output Settings Tab'!D16*3</f>
        <v>300</v>
      </c>
      <c r="E13" s="31">
        <f>'HinksPix Output Settings Tab'!E16</f>
        <v>601</v>
      </c>
      <c r="F13" s="31">
        <f>'HinksPix Output Settings Tab'!F16</f>
        <v>900</v>
      </c>
      <c r="G13" s="32">
        <f>'HinksPix Output Settings Tab'!O10</f>
        <v>201</v>
      </c>
      <c r="H13" s="32">
        <f>'HinksPix Output Settings Tab'!P10</f>
        <v>300</v>
      </c>
    </row>
    <row r="14" spans="1:19" x14ac:dyDescent="0.35">
      <c r="B14" s="29">
        <v>10</v>
      </c>
      <c r="C14" s="31">
        <f t="shared" si="0"/>
        <v>7</v>
      </c>
      <c r="D14" s="31">
        <f>'HinksPix Output Settings Tab'!D17*3</f>
        <v>300</v>
      </c>
      <c r="E14" s="31">
        <f>SUM('HinksPix Output Settings Tab'!I17)</f>
        <v>1801</v>
      </c>
      <c r="F14" s="31">
        <f>'HinksPix Output Settings Tab'!J17</f>
        <v>2100</v>
      </c>
      <c r="G14" s="32">
        <f>'HinksPix Output Settings Tab'!O14</f>
        <v>201</v>
      </c>
      <c r="H14" s="32">
        <f>'HinksPix Output Settings Tab'!P14</f>
        <v>300</v>
      </c>
    </row>
    <row r="15" spans="1:19" x14ac:dyDescent="0.35">
      <c r="B15" s="29">
        <v>11</v>
      </c>
      <c r="C15" s="31">
        <f t="shared" si="0"/>
        <v>11</v>
      </c>
      <c r="D15" s="31">
        <f>'HinksPix Output Settings Tab'!D18*3</f>
        <v>300</v>
      </c>
      <c r="E15" s="31">
        <f>SUM('HinksPix Output Settings Tab'!M18)</f>
        <v>3001</v>
      </c>
      <c r="F15" s="31">
        <f>'HinksPix Output Settings Tab'!N18</f>
        <v>3300</v>
      </c>
      <c r="G15" s="32">
        <f>'HinksPix Output Settings Tab'!O18</f>
        <v>201</v>
      </c>
      <c r="H15" s="32">
        <f>'HinksPix Output Settings Tab'!P18</f>
        <v>300</v>
      </c>
    </row>
    <row r="16" spans="1:19" x14ac:dyDescent="0.35">
      <c r="B16" s="29">
        <v>12</v>
      </c>
      <c r="C16" s="31">
        <f t="shared" si="0"/>
        <v>15</v>
      </c>
      <c r="D16" s="31">
        <f>'HinksPix Output Settings Tab'!D19*3</f>
        <v>300</v>
      </c>
      <c r="E16" s="31">
        <f>SUM('HinksPix Output Settings Tab'!Q19)</f>
        <v>4201</v>
      </c>
      <c r="F16" s="31">
        <f>'HinksPix Output Settings Tab'!R19</f>
        <v>4500</v>
      </c>
      <c r="G16" s="32">
        <f>'HinksPix Output Settings Tab'!O22</f>
        <v>201</v>
      </c>
      <c r="H16" s="32">
        <f>'HinksPix Output Settings Tab'!P22</f>
        <v>300</v>
      </c>
    </row>
    <row r="17" spans="2:8" x14ac:dyDescent="0.35">
      <c r="B17" s="29">
        <v>13</v>
      </c>
      <c r="C17" s="31">
        <f t="shared" si="0"/>
        <v>4</v>
      </c>
      <c r="D17" s="31">
        <f>'HinksPix Output Settings Tab'!D20*3</f>
        <v>300</v>
      </c>
      <c r="E17" s="31">
        <f>'HinksPix Output Settings Tab'!E20</f>
        <v>901</v>
      </c>
      <c r="F17" s="31">
        <f>'HinksPix Output Settings Tab'!F20</f>
        <v>1200</v>
      </c>
      <c r="G17" s="32">
        <f>'HinksPix Output Settings Tab'!S11</f>
        <v>301</v>
      </c>
      <c r="H17" s="32">
        <f>'HinksPix Output Settings Tab'!T11</f>
        <v>400</v>
      </c>
    </row>
    <row r="18" spans="2:8" x14ac:dyDescent="0.35">
      <c r="B18" s="29">
        <v>14</v>
      </c>
      <c r="C18" s="31">
        <f t="shared" si="0"/>
        <v>8</v>
      </c>
      <c r="D18" s="31">
        <f>'HinksPix Output Settings Tab'!D21*3</f>
        <v>300</v>
      </c>
      <c r="E18" s="31">
        <f>SUM('HinksPix Output Settings Tab'!I21)</f>
        <v>2101</v>
      </c>
      <c r="F18" s="31">
        <f>'HinksPix Output Settings Tab'!J21</f>
        <v>2400</v>
      </c>
      <c r="G18" s="32">
        <f>'HinksPix Output Settings Tab'!S15</f>
        <v>301</v>
      </c>
      <c r="H18" s="32">
        <f>'HinksPix Output Settings Tab'!T15</f>
        <v>400</v>
      </c>
    </row>
    <row r="19" spans="2:8" x14ac:dyDescent="0.35">
      <c r="B19" s="29">
        <v>15</v>
      </c>
      <c r="C19" s="31">
        <f t="shared" si="0"/>
        <v>12</v>
      </c>
      <c r="D19" s="31">
        <f>'HinksPix Output Settings Tab'!D22*3</f>
        <v>300</v>
      </c>
      <c r="E19" s="31">
        <f>SUM('HinksPix Output Settings Tab'!M22)</f>
        <v>3301</v>
      </c>
      <c r="F19" s="31">
        <f>'HinksPix Output Settings Tab'!N22</f>
        <v>3600</v>
      </c>
      <c r="G19" s="32">
        <f>'HinksPix Output Settings Tab'!S19</f>
        <v>301</v>
      </c>
      <c r="H19" s="32">
        <f>'HinksPix Output Settings Tab'!T19</f>
        <v>400</v>
      </c>
    </row>
    <row r="20" spans="2:8" x14ac:dyDescent="0.35">
      <c r="B20" s="29">
        <v>16</v>
      </c>
      <c r="C20" s="31">
        <f t="shared" si="0"/>
        <v>16</v>
      </c>
      <c r="D20" s="31">
        <f>'HinksPix Output Settings Tab'!D23*3</f>
        <v>300</v>
      </c>
      <c r="E20" s="31">
        <f>SUM('HinksPix Output Settings Tab'!Q23)</f>
        <v>4501</v>
      </c>
      <c r="F20" s="31">
        <f>'HinksPix Output Settings Tab'!R23</f>
        <v>4800</v>
      </c>
      <c r="G20" s="32">
        <f>'HinksPix Output Settings Tab'!S23</f>
        <v>301</v>
      </c>
      <c r="H20" s="32">
        <f>'HinksPix Output Settings Tab'!T23</f>
        <v>400</v>
      </c>
    </row>
    <row r="28" spans="2:8" x14ac:dyDescent="0.35">
      <c r="B28" s="26" t="s">
        <v>19</v>
      </c>
    </row>
    <row r="29" spans="2:8" x14ac:dyDescent="0.35">
      <c r="B29" s="26" t="s">
        <v>20</v>
      </c>
    </row>
    <row r="30" spans="2:8" x14ac:dyDescent="0.35">
      <c r="B30" s="26"/>
    </row>
    <row r="31" spans="2:8" x14ac:dyDescent="0.35">
      <c r="B31" s="26"/>
    </row>
    <row r="32" spans="2:8" x14ac:dyDescent="0.35">
      <c r="B32" s="26"/>
    </row>
    <row r="33" spans="2:2" x14ac:dyDescent="0.35">
      <c r="B33" s="26"/>
    </row>
    <row r="34" spans="2:2" x14ac:dyDescent="0.35">
      <c r="B34" s="26"/>
    </row>
    <row r="35" spans="2:2" x14ac:dyDescent="0.35">
      <c r="B35" s="26"/>
    </row>
    <row r="36" spans="2:2" x14ac:dyDescent="0.35">
      <c r="B36" s="26"/>
    </row>
    <row r="37" spans="2:2" x14ac:dyDescent="0.35">
      <c r="B37" s="26"/>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HinksPix Output Settings Tab</vt:lpstr>
      <vt:lpstr>HinksPix E131 Settings Tab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dmoore</dc:creator>
  <cp:lastModifiedBy>dmoore</cp:lastModifiedBy>
  <dcterms:created xsi:type="dcterms:W3CDTF">2020-06-07T15:56:11Z</dcterms:created>
  <dcterms:modified xsi:type="dcterms:W3CDTF">2020-10-14T14:56:25Z</dcterms:modified>
</cp:coreProperties>
</file>